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9375" windowHeight="4395" tabRatio="688" activeTab="0"/>
  </bookViews>
  <sheets>
    <sheet name="Abstract of Ratables" sheetId="1" r:id="rId1"/>
    <sheet name="Certification" sheetId="2" r:id="rId2"/>
  </sheets>
  <definedNames>
    <definedName name="_Fill" hidden="1">'Abstract of Ratables'!#REF!</definedName>
    <definedName name="_xlnm.Print_Area" localSheetId="0">'Abstract of Ratables'!$A$1:$CO$31</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<sst xmlns="http://schemas.openxmlformats.org/spreadsheetml/2006/main" count="277" uniqueCount="211">
  <si>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</si>
  <si>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</si>
  <si>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</si>
  <si>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</si>
  <si>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</si>
  <si>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</si>
  <si>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</si>
  <si>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</si>
  <si>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</si>
  <si>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</si>
  <si>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</si>
  <si>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</si>
  <si>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</si>
  <si>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</si>
  <si>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</si>
  <si>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</si>
  <si>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</si>
  <si>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</si>
  <si>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</si>
  <si>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</si>
  <si>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</si>
  <si>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</si>
  <si>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</si>
  <si>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</si>
  <si>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</si>
  <si>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</si>
  <si>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</si>
  <si>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</si>
  <si>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</si>
  <si>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</si>
  <si>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</si>
  <si>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</si>
  <si>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</si>
  <si>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</si>
  <si>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</si>
  <si>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</si>
  <si>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</si>
  <si>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</si>
  <si>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</si>
  <si>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</si>
  <si>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</si>
  <si>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</si>
  <si>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</si>
  <si>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</si>
  <si>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</si>
  <si>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</si>
  <si>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</si>
  <si>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</si>
  <si>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</si>
  <si>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</si>
  <si>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</si>
  <si>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</si>
  <si>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</si>
  <si>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</si>
  <si>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</si>
  <si>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</si>
  <si>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</si>
  <si>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</si>
  <si>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</si>
  <si>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</si>
  <si>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</si>
  <si>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</si>
  <si>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</si>
  <si>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</si>
  <si>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</si>
  <si>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</si>
  <si>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</si>
  <si>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</si>
  <si>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</si>
  <si>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</si>
  <si>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</si>
  <si>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</si>
  <si>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</si>
  <si>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</si>
  <si>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</si>
  <si>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</si>
  <si>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</si>
  <si>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</si>
  <si>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</si>
  <si>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</si>
  <si>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</si>
  <si>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</si>
  <si>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</si>
  <si>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</si>
  <si>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</si>
  <si>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</si>
  <si>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</si>
  <si>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</si>
  <si>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</si>
  <si>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</si>
  <si>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</si>
  <si>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</si>
  <si>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</si>
  <si>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</si>
  <si>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</si>
  <si>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</si>
  <si>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</si>
  <si>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</si>
  <si>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</si>
  <si>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</si>
  <si>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</si>
  <si>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</si>
  <si>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</si>
  <si>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</si>
  <si>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</si>
  <si>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</si>
  <si>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</si>
  <si>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</si>
  <si>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</si>
  <si>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</si>
  <si>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</si>
  <si>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</si>
  <si>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</si>
  <si>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</si>
  <si>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</si>
  <si>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</si>
  <si>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</si>
  <si>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Rate per $100 to be applied to Column 11 for apportionment of County Taxes</t>
  </si>
  <si>
    <t>Rate per $100 to be applied to Column 11 for apportionment of Library Taxes</t>
  </si>
  <si>
    <t>Rate per $100 to be applied to Column 11 for apportionment of Open Space Taxes</t>
  </si>
  <si>
    <t>County Percentage Level of Taxable Value of Real Property is 100%</t>
  </si>
  <si>
    <t>(17)
Total Value                                           (sum of 1                                    Through 16)                                             (transfer to Col 3)</t>
  </si>
  <si>
    <t>1201</t>
  </si>
  <si>
    <t>Carteret Boro</t>
  </si>
  <si>
    <t>1202</t>
  </si>
  <si>
    <t xml:space="preserve">Cranbury Twp </t>
  </si>
  <si>
    <t>1203</t>
  </si>
  <si>
    <t>Dunellen Boro</t>
  </si>
  <si>
    <t>1204</t>
  </si>
  <si>
    <t>East Brunswick Twp</t>
  </si>
  <si>
    <t>1205</t>
  </si>
  <si>
    <t>Edison Twp</t>
  </si>
  <si>
    <t>1206</t>
  </si>
  <si>
    <t>Helmetta Boro</t>
  </si>
  <si>
    <t>1207</t>
  </si>
  <si>
    <t>Highland Park Boro</t>
  </si>
  <si>
    <t>1208</t>
  </si>
  <si>
    <t>Jamesburg Boro</t>
  </si>
  <si>
    <t>1209</t>
  </si>
  <si>
    <t>Metuchen Boro</t>
  </si>
  <si>
    <t>1210</t>
  </si>
  <si>
    <t>Middlesex Boro</t>
  </si>
  <si>
    <t>1211</t>
  </si>
  <si>
    <t>Milltown Boro</t>
  </si>
  <si>
    <t>1212</t>
  </si>
  <si>
    <t>Monroe Twp</t>
  </si>
  <si>
    <t>1213</t>
  </si>
  <si>
    <t>New Brunswick City</t>
  </si>
  <si>
    <t>1214</t>
  </si>
  <si>
    <t>North Brunswick Twp</t>
  </si>
  <si>
    <t>1215</t>
  </si>
  <si>
    <t>Old Bridge Twp</t>
  </si>
  <si>
    <t>1216</t>
  </si>
  <si>
    <t>Perth Amboy City</t>
  </si>
  <si>
    <t>1217</t>
  </si>
  <si>
    <t>Piscataway Twp</t>
  </si>
  <si>
    <t>1218</t>
  </si>
  <si>
    <t>Plainsboro Twp</t>
  </si>
  <si>
    <t>1219</t>
  </si>
  <si>
    <t>Sayreville Boro</t>
  </si>
  <si>
    <t>1220</t>
  </si>
  <si>
    <t>South Ambory City</t>
  </si>
  <si>
    <t>1221</t>
  </si>
  <si>
    <t xml:space="preserve">South Brunswick Twp </t>
  </si>
  <si>
    <t>1222</t>
  </si>
  <si>
    <t>South Plainfield Boro</t>
  </si>
  <si>
    <t>1223</t>
  </si>
  <si>
    <t>South River Boro</t>
  </si>
  <si>
    <t>1224</t>
  </si>
  <si>
    <t xml:space="preserve">Spotswood Boro </t>
  </si>
  <si>
    <t>1225</t>
  </si>
  <si>
    <t>Woodbridge Twp</t>
  </si>
  <si>
    <t>(i) DISTRICT SCHOOL PURPOSES</t>
  </si>
  <si>
    <t>2011 Abstract of Ratables for the County of XXX</t>
  </si>
  <si>
    <t xml:space="preserve">Total Amount of Miscellaneous Revenues (included Surplus Revenues Appropriated) for the Support of the County Budget </t>
  </si>
  <si>
    <t>Net County Taxes Apportioned (Column 12 A iii)</t>
  </si>
  <si>
    <t>*  Adjustments (Net Total (Column 12 A ii))</t>
  </si>
  <si>
    <t xml:space="preserve">*  Net Overpayments are added to the Net Taxes Apportioned </t>
  </si>
  <si>
    <t xml:space="preserve">   Net Underpayments are deducted from the Net Taxes Apportioned</t>
  </si>
  <si>
    <t>Rate per $100 to be applied to Column 11 for apportionment of Health Taxes</t>
  </si>
  <si>
    <t>signature</t>
  </si>
  <si>
    <t>NAME</t>
  </si>
  <si>
    <t>ATTEST:</t>
  </si>
  <si>
    <t>I hereby certify this to be a true copy of the Abstract of Ratables and Exemptions for the County of XXX, State of New Jersey for the year 2011 as filed with me by the XXX County Board of Taxation</t>
  </si>
  <si>
    <t>County Treasurer</t>
  </si>
  <si>
    <t xml:space="preserve">01: CARTERET BORO         </t>
  </si>
  <si>
    <t xml:space="preserve">SPECIAL IMPROVEMENT DISTRICT: S01 </t>
  </si>
  <si>
    <t xml:space="preserve">SPECIAL IMPROVEMENT DISTRICT: S02 </t>
  </si>
  <si>
    <t xml:space="preserve">04: EAST BRUNSWICK TWP    </t>
  </si>
  <si>
    <t xml:space="preserve">FIRE DISTRICT:      F02 </t>
  </si>
  <si>
    <t xml:space="preserve">FIRE DISTRICT:      F01 </t>
  </si>
  <si>
    <t xml:space="preserve">FIRE DISTRICT:      F03 </t>
  </si>
  <si>
    <t xml:space="preserve">05: EDISON TWP            </t>
  </si>
  <si>
    <t xml:space="preserve">GARBAGE DISTRICT:   G01 </t>
  </si>
  <si>
    <t xml:space="preserve">07: HIGHLAND PARK BORO    </t>
  </si>
  <si>
    <t xml:space="preserve">08: JAMESBURG BORO        </t>
  </si>
  <si>
    <t xml:space="preserve">12: MONROE TWP            </t>
  </si>
  <si>
    <t xml:space="preserve">15: OLD BRIDGE TWP        </t>
  </si>
  <si>
    <t xml:space="preserve">FIRE DISTRICT:      F04 </t>
  </si>
  <si>
    <t xml:space="preserve">16: PERTH AMBOY           </t>
  </si>
  <si>
    <t xml:space="preserve">17: PISCATAWAY TWP        </t>
  </si>
  <si>
    <t xml:space="preserve">18: PLAINSBORO TWP        </t>
  </si>
  <si>
    <t xml:space="preserve">21: SOUTH BRUNSWICK TWP   </t>
  </si>
  <si>
    <t xml:space="preserve">25: WOODBRIDGE TWP        </t>
  </si>
  <si>
    <t xml:space="preserve">FIRE DISTRICT:      F08 </t>
  </si>
  <si>
    <t xml:space="preserve">FIRE DISTRICT:      F07 </t>
  </si>
  <si>
    <t xml:space="preserve">FIRE DISTRICT:      F09 </t>
  </si>
  <si>
    <t xml:space="preserve">FIRE DISTRICT:      F05 </t>
  </si>
  <si>
    <t xml:space="preserve">FIRE DISTRICT:      F11 </t>
  </si>
  <si>
    <t xml:space="preserve">FIRE DISTRICT:      F12 </t>
  </si>
  <si>
    <t xml:space="preserve">FIRE DISTRICT:      F10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</si>
</sst>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_(* #,##0.000_);_(* \(#,##0.000\);_(* &quot;-&quot;???_);_(@_)"/>
    <numFmt numFmtId="203" formatCode="#,##0.000_);\(#,##0.000\)"/>
  </numFmts>
  <fonts count="43">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4"/>
      <name val="Arial"/>
      <family val="2"/>
    </font>
    <font>
      <i/>
      <sz val="14"/>
      <name val="Monotype Corsiva"/>
      <family val="4"/>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9">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0" fontId="1" fillId="33" borderId="10" xfId="0" applyFont="1" applyFill="1" applyBorder="1" applyAlignment="1">
      <alignment horizontal="center" vertical="center"/>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2" fontId="0" fillId="34"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0" fontId="8" fillId="0" borderId="0" xfId="0" applyFont="1" applyAlignment="1">
      <alignment/>
    </xf>
    <xf numFmtId="0" fontId="0" fillId="0" borderId="0" xfId="0" applyAlignment="1">
      <alignment horizontal="left" vertical="center"/>
    </xf>
    <xf numFmtId="39" fontId="0" fillId="35" borderId="0" xfId="42" applyNumberFormat="1" applyFont="1" applyFill="1" applyAlignment="1">
      <alignment horizontal="center" vertical="center"/>
    </xf>
    <xf numFmtId="0" fontId="0" fillId="0" borderId="0" xfId="0" applyAlignment="1">
      <alignment horizontal="center" vertical="center"/>
    </xf>
    <xf numFmtId="198" fontId="0" fillId="0" borderId="0" xfId="0" applyNumberFormat="1" applyAlignment="1">
      <alignment horizontal="center" vertical="center"/>
    </xf>
    <xf numFmtId="43" fontId="0" fillId="0" borderId="0" xfId="42" applyFont="1" applyAlignment="1">
      <alignment horizontal="center" vertical="center"/>
    </xf>
    <xf numFmtId="39" fontId="0" fillId="0" borderId="0" xfId="0" applyNumberFormat="1" applyAlignment="1">
      <alignment horizontal="center" vertical="center"/>
    </xf>
    <xf numFmtId="199" fontId="0" fillId="35" borderId="0" xfId="0" applyNumberFormat="1" applyFill="1" applyAlignment="1">
      <alignment horizontal="center" vertical="center"/>
    </xf>
    <xf numFmtId="0" fontId="0" fillId="0" borderId="0" xfId="0" applyBorder="1" applyAlignment="1">
      <alignment horizontal="center"/>
    </xf>
    <xf numFmtId="0" fontId="0" fillId="0" borderId="0" xfId="0" applyAlignment="1">
      <alignment vertical="center" wrapText="1"/>
    </xf>
    <xf numFmtId="0" fontId="0" fillId="0" borderId="0" xfId="0" applyAlignment="1">
      <alignment horizontal="left"/>
    </xf>
    <xf numFmtId="0" fontId="1" fillId="0" borderId="15" xfId="0" applyFont="1" applyFill="1" applyBorder="1" applyAlignment="1">
      <alignment horizontal="left" vertical="center" wrapText="1"/>
    </xf>
    <xf numFmtId="0" fontId="0" fillId="33" borderId="0" xfId="0" applyFill="1" applyAlignment="1">
      <alignment horizontal="left"/>
    </xf>
    <xf numFmtId="0" fontId="0" fillId="33" borderId="0" xfId="0" applyFill="1" applyBorder="1" applyAlignment="1">
      <alignment horizontal="center"/>
    </xf>
    <xf numFmtId="3" fontId="0" fillId="34" borderId="16" xfId="42" applyNumberFormat="1" applyFont="1" applyFill="1" applyBorder="1" applyAlignment="1">
      <alignment horizontal="right" vertical="center"/>
    </xf>
    <xf numFmtId="0" fontId="0" fillId="33" borderId="0" xfId="0" applyFont="1" applyFill="1" applyBorder="1" applyAlignment="1">
      <alignment horizontal="right"/>
    </xf>
    <xf numFmtId="0" fontId="0" fillId="33" borderId="0" xfId="0" applyFont="1" applyFill="1" applyBorder="1" applyAlignment="1">
      <alignment horizontal="center"/>
    </xf>
    <xf numFmtId="4" fontId="0" fillId="33" borderId="10" xfId="0" applyNumberFormat="1" applyFont="1" applyFill="1" applyBorder="1" applyAlignment="1">
      <alignment horizontal="right"/>
    </xf>
    <xf numFmtId="3" fontId="0" fillId="33" borderId="0" xfId="0" applyNumberFormat="1" applyFont="1" applyFill="1" applyAlignment="1">
      <alignment horizontal="left"/>
    </xf>
    <xf numFmtId="2" fontId="0" fillId="33" borderId="0" xfId="0" applyNumberFormat="1" applyFill="1" applyAlignment="1">
      <alignment horizontal="right"/>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17"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left"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193" fontId="1" fillId="36" borderId="10" xfId="0" applyNumberFormat="1" applyFont="1" applyFill="1" applyBorder="1" applyAlignment="1">
      <alignment horizontal="center" vertical="center"/>
    </xf>
    <xf numFmtId="0" fontId="0" fillId="36" borderId="0" xfId="0" applyFill="1" applyBorder="1" applyAlignment="1">
      <alignment horizontal="center" vertical="center" wrapText="1"/>
    </xf>
    <xf numFmtId="203" fontId="1" fillId="36" borderId="10" xfId="0" applyNumberFormat="1" applyFont="1" applyFill="1" applyBorder="1" applyAlignment="1">
      <alignment horizontal="center" vertical="center"/>
    </xf>
    <xf numFmtId="0" fontId="0" fillId="36" borderId="18" xfId="0" applyFill="1" applyBorder="1" applyAlignment="1">
      <alignment horizontal="center" vertical="center" wrapText="1"/>
    </xf>
    <xf numFmtId="0" fontId="1" fillId="36" borderId="10" xfId="0" applyFont="1" applyFill="1" applyBorder="1" applyAlignment="1">
      <alignment horizontal="center" vertical="center"/>
    </xf>
    <xf numFmtId="43" fontId="0" fillId="36" borderId="10" xfId="42" applyFont="1" applyFill="1" applyBorder="1" applyAlignment="1">
      <alignment horizontal="right" vertical="center"/>
    </xf>
    <xf numFmtId="0" fontId="1" fillId="36" borderId="10" xfId="0" applyFont="1" applyFill="1" applyBorder="1" applyAlignment="1">
      <alignment horizontal="left"/>
    </xf>
    <xf numFmtId="0" fontId="1" fillId="36" borderId="10" xfId="0" applyFont="1" applyFill="1" applyBorder="1" applyAlignment="1">
      <alignment horizontal="center"/>
    </xf>
    <xf numFmtId="3" fontId="1" fillId="36" borderId="10" xfId="0" applyNumberFormat="1" applyFont="1" applyFill="1" applyBorder="1" applyAlignment="1">
      <alignment/>
    </xf>
    <xf numFmtId="4" fontId="1" fillId="36" borderId="10" xfId="0" applyNumberFormat="1" applyFont="1" applyFill="1" applyBorder="1" applyAlignment="1">
      <alignment/>
    </xf>
    <xf numFmtId="0" fontId="1" fillId="34" borderId="10" xfId="0" applyFont="1" applyFill="1" applyBorder="1" applyAlignment="1">
      <alignment horizontal="left" vertical="center" wrapText="1"/>
    </xf>
    <xf numFmtId="0" fontId="0" fillId="34" borderId="10" xfId="0"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ill="1" applyBorder="1" applyAlignment="1">
      <alignment horizontal="center"/>
    </xf>
    <xf numFmtId="0" fontId="0" fillId="34" borderId="19" xfId="0" applyFill="1" applyBorder="1" applyAlignment="1">
      <alignment horizontal="center"/>
    </xf>
    <xf numFmtId="0" fontId="0" fillId="34" borderId="15" xfId="0" applyFill="1" applyBorder="1" applyAlignment="1">
      <alignment horizontal="center"/>
    </xf>
    <xf numFmtId="0" fontId="0" fillId="34" borderId="16"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3" xfId="0" applyFill="1" applyBorder="1" applyAlignment="1">
      <alignment horizontal="center" vertical="center" wrapText="1"/>
    </xf>
    <xf numFmtId="49" fontId="0" fillId="34" borderId="10"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3" xfId="0" applyNumberFormat="1" applyFill="1" applyBorder="1" applyAlignment="1">
      <alignment horizontal="center" vertical="center" wrapText="1"/>
    </xf>
    <xf numFmtId="0" fontId="0" fillId="0" borderId="10" xfId="0" applyBorder="1" applyAlignment="1">
      <alignment/>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20"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3" xfId="0" applyFont="1" applyFill="1" applyBorder="1" applyAlignment="1">
      <alignment horizontal="center" vertical="center"/>
    </xf>
    <xf numFmtId="0" fontId="0" fillId="34" borderId="14" xfId="0" applyFill="1" applyBorder="1" applyAlignment="1">
      <alignment horizontal="center"/>
    </xf>
    <xf numFmtId="0" fontId="0" fillId="34" borderId="21" xfId="0" applyFill="1" applyBorder="1" applyAlignment="1">
      <alignment horizontal="center"/>
    </xf>
    <xf numFmtId="0" fontId="0" fillId="34" borderId="12" xfId="0" applyFill="1" applyBorder="1" applyAlignment="1">
      <alignment horizontal="center"/>
    </xf>
    <xf numFmtId="0" fontId="8" fillId="0" borderId="0" xfId="0" applyFont="1"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9" fillId="0" borderId="23" xfId="0" applyFont="1" applyBorder="1" applyAlignment="1">
      <alignment horizontal="center"/>
    </xf>
    <xf numFmtId="0" fontId="0" fillId="0" borderId="22" xfId="0" applyBorder="1" applyAlignment="1">
      <alignment horizontal="center"/>
    </xf>
    <xf numFmtId="0" fontId="9"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U58"/>
  <sheetViews>
    <sheetView tabSelected="1" zoomScaleSheetLayoutView="75" workbookViewId="0" topLeftCell="A1">
      <pane xSplit="2" ySplit="5" topLeftCell="C6" activePane="bottomRight" state="frozen"/>
      <selection pane="topLeft" activeCell="A1" sqref="A1"/>
      <selection pane="topRight" activeCell="C1" sqref="C1"/>
      <selection pane="bottomLeft" activeCell="A6" sqref="A6"/>
      <selection pane="bottomRight" activeCell="G32" sqref="G32:H34"/>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8.00390625" style="1" customWidth="1"/>
    <col min="89" max="89" width="27.57421875" style="69" customWidth="1"/>
    <col min="90" max="90" width="41.140625" style="70"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122">
        <v>1</v>
      </c>
      <c r="D1" s="122"/>
      <c r="E1" s="51">
        <v>2</v>
      </c>
      <c r="F1" s="52">
        <v>3</v>
      </c>
      <c r="G1" s="53">
        <v>4</v>
      </c>
      <c r="H1" s="51">
        <v>5</v>
      </c>
      <c r="I1" s="51">
        <v>6</v>
      </c>
      <c r="J1" s="51">
        <v>7</v>
      </c>
      <c r="K1" s="51">
        <v>8</v>
      </c>
      <c r="L1" s="122">
        <v>9</v>
      </c>
      <c r="M1" s="122"/>
      <c r="N1" s="122">
        <v>10</v>
      </c>
      <c r="O1" s="122"/>
      <c r="P1" s="51">
        <v>11</v>
      </c>
      <c r="Q1" s="122" t="s">
        <v>48</v>
      </c>
      <c r="R1" s="122"/>
      <c r="S1" s="122"/>
      <c r="T1" s="122"/>
      <c r="U1" s="122"/>
      <c r="V1" s="122"/>
      <c r="W1" s="122"/>
      <c r="X1" s="122"/>
      <c r="Y1" s="122" t="s">
        <v>60</v>
      </c>
      <c r="Z1" s="122"/>
      <c r="AA1" s="122"/>
      <c r="AB1" s="122" t="s">
        <v>64</v>
      </c>
      <c r="AC1" s="122"/>
      <c r="AD1" s="122"/>
      <c r="AE1" s="122" t="s">
        <v>64</v>
      </c>
      <c r="AF1" s="122"/>
      <c r="AG1" s="122"/>
      <c r="AH1" s="51" t="s">
        <v>73</v>
      </c>
      <c r="AI1" s="122" t="s">
        <v>74</v>
      </c>
      <c r="AJ1" s="122"/>
      <c r="AK1" s="122"/>
      <c r="AL1" s="122"/>
      <c r="AM1" s="122"/>
      <c r="AN1" s="122"/>
      <c r="AO1" s="122"/>
      <c r="AP1" s="122" t="s">
        <v>83</v>
      </c>
      <c r="AQ1" s="122"/>
      <c r="AR1" s="122"/>
      <c r="AS1" s="122"/>
      <c r="AT1" s="122" t="s">
        <v>89</v>
      </c>
      <c r="AU1" s="122"/>
      <c r="AV1" s="122" t="s">
        <v>93</v>
      </c>
      <c r="AW1" s="122"/>
      <c r="AX1" s="122"/>
      <c r="AY1" s="122"/>
      <c r="AZ1" s="122"/>
      <c r="BA1" s="122"/>
      <c r="BB1" s="122"/>
      <c r="BC1" s="122"/>
      <c r="BD1" s="122" t="s">
        <v>102</v>
      </c>
      <c r="BE1" s="122"/>
      <c r="BF1" s="122"/>
      <c r="BG1" s="122"/>
      <c r="BH1" s="122"/>
      <c r="BI1" s="122"/>
      <c r="BJ1" s="122"/>
      <c r="BK1" s="122"/>
      <c r="BL1" s="122"/>
      <c r="BM1" s="122" t="s">
        <v>111</v>
      </c>
      <c r="BN1" s="122"/>
      <c r="BO1" s="122"/>
      <c r="BQ1" s="120" t="s">
        <v>5</v>
      </c>
      <c r="BR1" s="121" t="s">
        <v>18</v>
      </c>
      <c r="BS1" s="122" t="s">
        <v>112</v>
      </c>
      <c r="BT1" s="122"/>
      <c r="BU1" s="122"/>
      <c r="BV1" s="122"/>
      <c r="BW1" s="122"/>
      <c r="BX1" s="122"/>
      <c r="BY1" s="122"/>
      <c r="BZ1" s="122"/>
      <c r="CA1" s="122"/>
      <c r="CB1" s="122"/>
      <c r="CC1" s="122"/>
      <c r="CD1" s="122"/>
      <c r="CE1" s="122"/>
      <c r="CG1" s="148" t="s">
        <v>113</v>
      </c>
      <c r="CH1" s="149"/>
      <c r="CI1" s="150"/>
      <c r="CK1" s="68"/>
      <c r="CL1" s="141" t="s">
        <v>114</v>
      </c>
      <c r="CM1" s="141"/>
      <c r="CN1" s="141"/>
      <c r="CO1" s="141"/>
    </row>
    <row r="2" spans="2:93" ht="22.5" customHeight="1">
      <c r="B2" s="2"/>
      <c r="C2" s="123" t="s">
        <v>46</v>
      </c>
      <c r="D2" s="124"/>
      <c r="E2" s="125" t="s">
        <v>35</v>
      </c>
      <c r="F2" s="125" t="s">
        <v>36</v>
      </c>
      <c r="G2" s="125" t="s">
        <v>37</v>
      </c>
      <c r="H2" s="125" t="s">
        <v>38</v>
      </c>
      <c r="I2" s="125" t="s">
        <v>39</v>
      </c>
      <c r="J2" s="125" t="s">
        <v>40</v>
      </c>
      <c r="K2" s="125" t="s">
        <v>41</v>
      </c>
      <c r="L2" s="122" t="s">
        <v>45</v>
      </c>
      <c r="M2" s="122"/>
      <c r="N2" s="122" t="s">
        <v>44</v>
      </c>
      <c r="O2" s="122"/>
      <c r="P2" s="125" t="s">
        <v>47</v>
      </c>
      <c r="Q2" s="51" t="s">
        <v>55</v>
      </c>
      <c r="R2" s="122" t="s">
        <v>56</v>
      </c>
      <c r="S2" s="122"/>
      <c r="T2" s="122"/>
      <c r="U2" s="122"/>
      <c r="V2" s="51" t="s">
        <v>57</v>
      </c>
      <c r="W2" s="51" t="s">
        <v>58</v>
      </c>
      <c r="X2" s="51" t="s">
        <v>59</v>
      </c>
      <c r="Y2" s="120" t="s">
        <v>61</v>
      </c>
      <c r="Z2" s="120" t="s">
        <v>62</v>
      </c>
      <c r="AA2" s="120" t="s">
        <v>63</v>
      </c>
      <c r="AB2" s="122" t="s">
        <v>65</v>
      </c>
      <c r="AC2" s="122"/>
      <c r="AD2" s="122"/>
      <c r="AE2" s="122" t="s">
        <v>65</v>
      </c>
      <c r="AF2" s="122"/>
      <c r="AG2" s="122"/>
      <c r="AH2" s="120" t="s">
        <v>29</v>
      </c>
      <c r="AI2" s="122" t="s">
        <v>75</v>
      </c>
      <c r="AJ2" s="122"/>
      <c r="AK2" s="122"/>
      <c r="AL2" s="122"/>
      <c r="AM2" s="122"/>
      <c r="AN2" s="122"/>
      <c r="AO2" s="122"/>
      <c r="AP2" s="122" t="s">
        <v>84</v>
      </c>
      <c r="AQ2" s="122"/>
      <c r="AR2" s="122"/>
      <c r="AS2" s="122"/>
      <c r="AT2" s="122" t="s">
        <v>90</v>
      </c>
      <c r="AU2" s="122"/>
      <c r="AV2" s="120" t="s">
        <v>94</v>
      </c>
      <c r="AW2" s="120" t="s">
        <v>95</v>
      </c>
      <c r="AX2" s="120" t="s">
        <v>96</v>
      </c>
      <c r="AY2" s="120" t="s">
        <v>97</v>
      </c>
      <c r="AZ2" s="120" t="s">
        <v>98</v>
      </c>
      <c r="BA2" s="133" t="s">
        <v>99</v>
      </c>
      <c r="BB2" s="120" t="s">
        <v>100</v>
      </c>
      <c r="BC2" s="120" t="s">
        <v>101</v>
      </c>
      <c r="BD2" s="120" t="s">
        <v>103</v>
      </c>
      <c r="BE2" s="120" t="s">
        <v>104</v>
      </c>
      <c r="BF2" s="120" t="s">
        <v>105</v>
      </c>
      <c r="BG2" s="120" t="s">
        <v>106</v>
      </c>
      <c r="BH2" s="133" t="s">
        <v>107</v>
      </c>
      <c r="BI2" s="120" t="s">
        <v>108</v>
      </c>
      <c r="BJ2" s="120" t="s">
        <v>109</v>
      </c>
      <c r="BK2" s="120" t="s">
        <v>110</v>
      </c>
      <c r="BL2" s="120" t="s">
        <v>121</v>
      </c>
      <c r="BM2" s="120" t="s">
        <v>115</v>
      </c>
      <c r="BN2" s="120" t="s">
        <v>27</v>
      </c>
      <c r="BO2" s="120" t="s">
        <v>17</v>
      </c>
      <c r="BQ2" s="120"/>
      <c r="BR2" s="121"/>
      <c r="BS2" s="120" t="s">
        <v>6</v>
      </c>
      <c r="BT2" s="120" t="s">
        <v>7</v>
      </c>
      <c r="BU2" s="120" t="s">
        <v>8</v>
      </c>
      <c r="BV2" s="120" t="s">
        <v>9</v>
      </c>
      <c r="BW2" s="120" t="s">
        <v>10</v>
      </c>
      <c r="BX2" s="120" t="s">
        <v>28</v>
      </c>
      <c r="BY2" s="120" t="s">
        <v>11</v>
      </c>
      <c r="BZ2" s="120" t="s">
        <v>12</v>
      </c>
      <c r="CA2" s="120" t="s">
        <v>20</v>
      </c>
      <c r="CB2" s="120" t="s">
        <v>30</v>
      </c>
      <c r="CC2" s="120" t="s">
        <v>13</v>
      </c>
      <c r="CD2" s="120" t="s">
        <v>1</v>
      </c>
      <c r="CE2" s="120" t="s">
        <v>14</v>
      </c>
      <c r="CG2" s="136" t="s">
        <v>22</v>
      </c>
      <c r="CH2" s="137" t="s">
        <v>23</v>
      </c>
      <c r="CI2" s="136" t="s">
        <v>24</v>
      </c>
      <c r="CK2" s="119" t="s">
        <v>25</v>
      </c>
      <c r="CL2" s="142" t="s">
        <v>26</v>
      </c>
      <c r="CM2" s="144" t="s">
        <v>2</v>
      </c>
      <c r="CN2" s="146" t="s">
        <v>3</v>
      </c>
      <c r="CO2" s="144" t="s">
        <v>15</v>
      </c>
    </row>
    <row r="3" spans="1:93" s="4" customFormat="1" ht="17.25" customHeight="1">
      <c r="A3" s="3"/>
      <c r="B3" s="56"/>
      <c r="C3" s="34" t="s">
        <v>33</v>
      </c>
      <c r="D3" s="34" t="s">
        <v>34</v>
      </c>
      <c r="E3" s="126"/>
      <c r="F3" s="126"/>
      <c r="G3" s="126"/>
      <c r="H3" s="126"/>
      <c r="I3" s="126"/>
      <c r="J3" s="126"/>
      <c r="K3" s="126"/>
      <c r="L3" s="50" t="s">
        <v>33</v>
      </c>
      <c r="M3" s="34" t="s">
        <v>34</v>
      </c>
      <c r="N3" s="34" t="s">
        <v>33</v>
      </c>
      <c r="O3" s="34" t="s">
        <v>34</v>
      </c>
      <c r="P3" s="126"/>
      <c r="Q3" s="125" t="s">
        <v>49</v>
      </c>
      <c r="R3" s="130" t="s">
        <v>50</v>
      </c>
      <c r="S3" s="131"/>
      <c r="T3" s="131"/>
      <c r="U3" s="132"/>
      <c r="V3" s="125" t="s">
        <v>4</v>
      </c>
      <c r="W3" s="125" t="s">
        <v>16</v>
      </c>
      <c r="X3" s="120" t="s">
        <v>21</v>
      </c>
      <c r="Y3" s="120"/>
      <c r="Z3" s="120"/>
      <c r="AA3" s="120"/>
      <c r="AB3" s="130" t="s">
        <v>172</v>
      </c>
      <c r="AC3" s="131"/>
      <c r="AD3" s="132"/>
      <c r="AE3" s="130" t="s">
        <v>69</v>
      </c>
      <c r="AF3" s="131"/>
      <c r="AG3" s="132"/>
      <c r="AH3" s="120"/>
      <c r="AI3" s="125" t="s">
        <v>76</v>
      </c>
      <c r="AJ3" s="125" t="s">
        <v>77</v>
      </c>
      <c r="AK3" s="125" t="s">
        <v>78</v>
      </c>
      <c r="AL3" s="125" t="s">
        <v>79</v>
      </c>
      <c r="AM3" s="125" t="s">
        <v>80</v>
      </c>
      <c r="AN3" s="125" t="s">
        <v>81</v>
      </c>
      <c r="AO3" s="125" t="s">
        <v>82</v>
      </c>
      <c r="AP3" s="125" t="s">
        <v>85</v>
      </c>
      <c r="AQ3" s="125" t="s">
        <v>86</v>
      </c>
      <c r="AR3" s="125" t="s">
        <v>87</v>
      </c>
      <c r="AS3" s="125" t="s">
        <v>88</v>
      </c>
      <c r="AT3" s="125" t="s">
        <v>91</v>
      </c>
      <c r="AU3" s="125" t="s">
        <v>92</v>
      </c>
      <c r="AV3" s="120"/>
      <c r="AW3" s="120"/>
      <c r="AX3" s="120"/>
      <c r="AY3" s="120"/>
      <c r="AZ3" s="120"/>
      <c r="BA3" s="134"/>
      <c r="BB3" s="120"/>
      <c r="BC3" s="120"/>
      <c r="BD3" s="120"/>
      <c r="BE3" s="120"/>
      <c r="BF3" s="120"/>
      <c r="BG3" s="120"/>
      <c r="BH3" s="134"/>
      <c r="BI3" s="120"/>
      <c r="BJ3" s="120"/>
      <c r="BK3" s="120"/>
      <c r="BL3" s="120"/>
      <c r="BM3" s="120"/>
      <c r="BN3" s="120"/>
      <c r="BO3" s="120"/>
      <c r="BP3" s="54"/>
      <c r="BQ3" s="120"/>
      <c r="BR3" s="121"/>
      <c r="BS3" s="120"/>
      <c r="BT3" s="120"/>
      <c r="BU3" s="140"/>
      <c r="BV3" s="120"/>
      <c r="BW3" s="120"/>
      <c r="BX3" s="120"/>
      <c r="BY3" s="120"/>
      <c r="BZ3" s="120"/>
      <c r="CA3" s="120"/>
      <c r="CB3" s="120"/>
      <c r="CC3" s="120"/>
      <c r="CD3" s="120"/>
      <c r="CE3" s="120"/>
      <c r="CF3" s="55"/>
      <c r="CG3" s="136"/>
      <c r="CH3" s="138"/>
      <c r="CI3" s="136"/>
      <c r="CK3" s="119"/>
      <c r="CL3" s="142"/>
      <c r="CM3" s="145"/>
      <c r="CN3" s="146"/>
      <c r="CO3" s="145"/>
    </row>
    <row r="4" spans="1:93" s="4" customFormat="1" ht="50.25" customHeight="1">
      <c r="A4" s="3"/>
      <c r="B4" s="125" t="s">
        <v>116</v>
      </c>
      <c r="C4" s="125" t="s">
        <v>0</v>
      </c>
      <c r="D4" s="125" t="s">
        <v>19</v>
      </c>
      <c r="E4" s="126"/>
      <c r="F4" s="126"/>
      <c r="G4" s="126"/>
      <c r="H4" s="126"/>
      <c r="I4" s="126"/>
      <c r="J4" s="126"/>
      <c r="K4" s="126"/>
      <c r="L4" s="125" t="s">
        <v>42</v>
      </c>
      <c r="M4" s="125" t="s">
        <v>43</v>
      </c>
      <c r="N4" s="125" t="s">
        <v>31</v>
      </c>
      <c r="O4" s="125" t="s">
        <v>32</v>
      </c>
      <c r="P4" s="126"/>
      <c r="Q4" s="126"/>
      <c r="R4" s="128" t="s">
        <v>51</v>
      </c>
      <c r="S4" s="129"/>
      <c r="T4" s="128" t="s">
        <v>52</v>
      </c>
      <c r="U4" s="129"/>
      <c r="V4" s="126"/>
      <c r="W4" s="126"/>
      <c r="X4" s="120"/>
      <c r="Y4" s="120"/>
      <c r="Z4" s="120"/>
      <c r="AA4" s="120"/>
      <c r="AB4" s="125" t="s">
        <v>66</v>
      </c>
      <c r="AC4" s="125" t="s">
        <v>67</v>
      </c>
      <c r="AD4" s="125" t="s">
        <v>68</v>
      </c>
      <c r="AE4" s="125" t="s">
        <v>70</v>
      </c>
      <c r="AF4" s="125" t="s">
        <v>71</v>
      </c>
      <c r="AG4" s="125" t="s">
        <v>72</v>
      </c>
      <c r="AH4" s="120"/>
      <c r="AI4" s="126"/>
      <c r="AJ4" s="126"/>
      <c r="AK4" s="126"/>
      <c r="AL4" s="126"/>
      <c r="AM4" s="126"/>
      <c r="AN4" s="126"/>
      <c r="AO4" s="126"/>
      <c r="AP4" s="126"/>
      <c r="AQ4" s="126"/>
      <c r="AR4" s="126"/>
      <c r="AS4" s="126"/>
      <c r="AT4" s="126"/>
      <c r="AU4" s="126"/>
      <c r="AV4" s="120"/>
      <c r="AW4" s="120"/>
      <c r="AX4" s="120"/>
      <c r="AY4" s="120"/>
      <c r="AZ4" s="120"/>
      <c r="BA4" s="134"/>
      <c r="BB4" s="120"/>
      <c r="BC4" s="120"/>
      <c r="BD4" s="120"/>
      <c r="BE4" s="120"/>
      <c r="BF4" s="120"/>
      <c r="BG4" s="120"/>
      <c r="BH4" s="134"/>
      <c r="BI4" s="120"/>
      <c r="BJ4" s="120"/>
      <c r="BK4" s="120"/>
      <c r="BL4" s="120"/>
      <c r="BM4" s="120"/>
      <c r="BN4" s="120"/>
      <c r="BO4" s="120"/>
      <c r="BQ4" s="120"/>
      <c r="BR4" s="121"/>
      <c r="BS4" s="120"/>
      <c r="BT4" s="120"/>
      <c r="BU4" s="140"/>
      <c r="BV4" s="120"/>
      <c r="BW4" s="120"/>
      <c r="BX4" s="120"/>
      <c r="BY4" s="120"/>
      <c r="BZ4" s="120"/>
      <c r="CA4" s="120"/>
      <c r="CB4" s="120"/>
      <c r="CC4" s="120"/>
      <c r="CD4" s="120"/>
      <c r="CE4" s="120"/>
      <c r="CF4" s="39"/>
      <c r="CG4" s="136"/>
      <c r="CH4" s="138"/>
      <c r="CI4" s="136"/>
      <c r="CJ4" s="46"/>
      <c r="CK4" s="119"/>
      <c r="CL4" s="142"/>
      <c r="CM4" s="145"/>
      <c r="CN4" s="146"/>
      <c r="CO4" s="145"/>
    </row>
    <row r="5" spans="1:93" s="4" customFormat="1" ht="36.75" customHeight="1">
      <c r="A5" s="3"/>
      <c r="B5" s="127"/>
      <c r="C5" s="127"/>
      <c r="D5" s="127"/>
      <c r="E5" s="127"/>
      <c r="F5" s="127"/>
      <c r="G5" s="127"/>
      <c r="H5" s="127"/>
      <c r="I5" s="127"/>
      <c r="J5" s="127"/>
      <c r="K5" s="127"/>
      <c r="L5" s="127"/>
      <c r="M5" s="127"/>
      <c r="N5" s="127"/>
      <c r="O5" s="127"/>
      <c r="P5" s="127"/>
      <c r="Q5" s="127"/>
      <c r="R5" s="49" t="s">
        <v>54</v>
      </c>
      <c r="S5" s="49" t="s">
        <v>53</v>
      </c>
      <c r="T5" s="49" t="s">
        <v>54</v>
      </c>
      <c r="U5" s="49" t="s">
        <v>53</v>
      </c>
      <c r="V5" s="127"/>
      <c r="W5" s="127"/>
      <c r="X5" s="120"/>
      <c r="Y5" s="120"/>
      <c r="Z5" s="120"/>
      <c r="AA5" s="120"/>
      <c r="AB5" s="127"/>
      <c r="AC5" s="127"/>
      <c r="AD5" s="127"/>
      <c r="AE5" s="127"/>
      <c r="AF5" s="127"/>
      <c r="AG5" s="127"/>
      <c r="AH5" s="120"/>
      <c r="AI5" s="127"/>
      <c r="AJ5" s="127"/>
      <c r="AK5" s="127"/>
      <c r="AL5" s="127"/>
      <c r="AM5" s="127"/>
      <c r="AN5" s="127"/>
      <c r="AO5" s="127"/>
      <c r="AP5" s="127"/>
      <c r="AQ5" s="127"/>
      <c r="AR5" s="127"/>
      <c r="AS5" s="127"/>
      <c r="AT5" s="127"/>
      <c r="AU5" s="127"/>
      <c r="AV5" s="120"/>
      <c r="AW5" s="120"/>
      <c r="AX5" s="120"/>
      <c r="AY5" s="120"/>
      <c r="AZ5" s="120"/>
      <c r="BA5" s="135"/>
      <c r="BB5" s="120"/>
      <c r="BC5" s="120"/>
      <c r="BD5" s="120"/>
      <c r="BE5" s="120"/>
      <c r="BF5" s="120"/>
      <c r="BG5" s="120"/>
      <c r="BH5" s="135"/>
      <c r="BI5" s="120"/>
      <c r="BJ5" s="120"/>
      <c r="BK5" s="120"/>
      <c r="BL5" s="120"/>
      <c r="BM5" s="120"/>
      <c r="BN5" s="120"/>
      <c r="BO5" s="120"/>
      <c r="BQ5" s="120"/>
      <c r="BR5" s="121"/>
      <c r="BS5" s="120"/>
      <c r="BT5" s="120"/>
      <c r="BU5" s="140"/>
      <c r="BV5" s="120"/>
      <c r="BW5" s="120"/>
      <c r="BX5" s="120"/>
      <c r="BY5" s="120"/>
      <c r="BZ5" s="120"/>
      <c r="CA5" s="120"/>
      <c r="CB5" s="120"/>
      <c r="CC5" s="120"/>
      <c r="CD5" s="120"/>
      <c r="CE5" s="120"/>
      <c r="CF5" s="39"/>
      <c r="CG5" s="136"/>
      <c r="CH5" s="139"/>
      <c r="CI5" s="136"/>
      <c r="CJ5" s="46"/>
      <c r="CK5" s="119"/>
      <c r="CL5" s="143"/>
      <c r="CM5" s="145"/>
      <c r="CN5" s="147"/>
      <c r="CO5" s="145"/>
    </row>
    <row r="6" spans="1:93" s="110" customFormat="1" ht="17.25" customHeight="1">
      <c r="A6" s="77" t="s">
        <v>122</v>
      </c>
      <c r="B6" s="78" t="s">
        <v>123</v>
      </c>
      <c r="C6" s="79">
        <v>728948100</v>
      </c>
      <c r="D6" s="79">
        <v>1171776282</v>
      </c>
      <c r="E6" s="80">
        <v>1900724382</v>
      </c>
      <c r="F6" s="81">
        <v>2458217</v>
      </c>
      <c r="G6" s="81">
        <v>1898266165</v>
      </c>
      <c r="H6" s="82">
        <v>2494459</v>
      </c>
      <c r="I6" s="80">
        <v>1900760624</v>
      </c>
      <c r="J6" s="83">
        <v>3.167</v>
      </c>
      <c r="K6" s="84">
        <v>88.36</v>
      </c>
      <c r="L6" s="85"/>
      <c r="M6" s="82"/>
      <c r="N6" s="86">
        <v>0</v>
      </c>
      <c r="O6" s="87">
        <v>283077245</v>
      </c>
      <c r="P6" s="80">
        <v>2183837869</v>
      </c>
      <c r="Q6" s="88">
        <v>7902594.7</v>
      </c>
      <c r="R6" s="88"/>
      <c r="S6" s="88"/>
      <c r="T6" s="89">
        <v>60137.09</v>
      </c>
      <c r="U6" s="89"/>
      <c r="V6" s="90">
        <v>7842457.61</v>
      </c>
      <c r="W6" s="91"/>
      <c r="X6" s="92">
        <v>7842457.61</v>
      </c>
      <c r="Y6" s="93"/>
      <c r="Z6" s="93"/>
      <c r="AA6" s="94">
        <v>649874.19</v>
      </c>
      <c r="AB6" s="95">
        <v>26489010</v>
      </c>
      <c r="AC6" s="95">
        <v>0</v>
      </c>
      <c r="AD6" s="95"/>
      <c r="AE6" s="95">
        <v>23919230.16</v>
      </c>
      <c r="AF6" s="95">
        <v>570228.19</v>
      </c>
      <c r="AG6" s="95">
        <v>714969.63</v>
      </c>
      <c r="AH6" s="96">
        <v>60185769.779999994</v>
      </c>
      <c r="AI6" s="97">
        <v>35187800</v>
      </c>
      <c r="AJ6" s="97">
        <v>0</v>
      </c>
      <c r="AK6" s="97">
        <v>92498800</v>
      </c>
      <c r="AL6" s="97">
        <v>28528000</v>
      </c>
      <c r="AM6" s="97">
        <v>0</v>
      </c>
      <c r="AN6" s="97">
        <v>212438000</v>
      </c>
      <c r="AO6" s="98">
        <v>368652600</v>
      </c>
      <c r="AP6" s="99">
        <v>2500000</v>
      </c>
      <c r="AQ6" s="99">
        <v>13551270.36</v>
      </c>
      <c r="AR6" s="99">
        <v>675000</v>
      </c>
      <c r="AS6" s="100">
        <v>16726270.36</v>
      </c>
      <c r="AT6" s="97">
        <v>56000</v>
      </c>
      <c r="AU6" s="97">
        <v>115000</v>
      </c>
      <c r="AV6" s="97">
        <v>0</v>
      </c>
      <c r="AW6" s="97">
        <v>0</v>
      </c>
      <c r="AX6" s="97">
        <v>0</v>
      </c>
      <c r="AY6" s="97">
        <v>2428217</v>
      </c>
      <c r="AZ6" s="97">
        <v>0</v>
      </c>
      <c r="BA6" s="97">
        <v>0</v>
      </c>
      <c r="BB6" s="97">
        <v>0</v>
      </c>
      <c r="BC6" s="97">
        <v>0</v>
      </c>
      <c r="BD6" s="97">
        <v>0</v>
      </c>
      <c r="BE6" s="97">
        <v>0</v>
      </c>
      <c r="BF6" s="97">
        <v>30000</v>
      </c>
      <c r="BG6" s="97">
        <v>0</v>
      </c>
      <c r="BH6" s="97">
        <v>0</v>
      </c>
      <c r="BI6" s="97">
        <v>0</v>
      </c>
      <c r="BJ6" s="97">
        <v>0</v>
      </c>
      <c r="BK6" s="97">
        <v>0</v>
      </c>
      <c r="BL6" s="97">
        <v>2458217</v>
      </c>
      <c r="BM6" s="97"/>
      <c r="BN6" s="97"/>
      <c r="BO6" s="97"/>
      <c r="BP6" s="101"/>
      <c r="BQ6" s="91"/>
      <c r="BR6" s="91"/>
      <c r="BS6" s="102">
        <v>0.413</v>
      </c>
      <c r="BT6" s="102">
        <v>0</v>
      </c>
      <c r="BU6" s="102">
        <v>0</v>
      </c>
      <c r="BV6" s="102">
        <v>0.035</v>
      </c>
      <c r="BW6" s="102">
        <v>1.394</v>
      </c>
      <c r="BX6" s="102">
        <v>0</v>
      </c>
      <c r="BY6" s="102">
        <v>0</v>
      </c>
      <c r="BZ6" s="102">
        <v>1.258</v>
      </c>
      <c r="CA6" s="102">
        <v>0.03</v>
      </c>
      <c r="CB6" s="102">
        <v>0.037</v>
      </c>
      <c r="CC6" s="102">
        <v>3.167</v>
      </c>
      <c r="CD6" s="103">
        <v>88.36</v>
      </c>
      <c r="CE6" s="102">
        <v>2.755963280715506</v>
      </c>
      <c r="CF6" s="104"/>
      <c r="CG6" s="97"/>
      <c r="CH6" s="97"/>
      <c r="CI6" s="97"/>
      <c r="CJ6" s="105"/>
      <c r="CK6" s="106" t="s">
        <v>185</v>
      </c>
      <c r="CL6" s="107" t="s">
        <v>186</v>
      </c>
      <c r="CM6" s="108">
        <v>828704042</v>
      </c>
      <c r="CN6" s="108">
        <v>1917650</v>
      </c>
      <c r="CO6" s="109">
        <v>0.20900000000000002</v>
      </c>
    </row>
    <row r="7" spans="1:94" s="110" customFormat="1" ht="17.25" customHeight="1">
      <c r="A7" s="77" t="s">
        <v>124</v>
      </c>
      <c r="B7" s="78" t="s">
        <v>125</v>
      </c>
      <c r="C7" s="79">
        <v>513832800</v>
      </c>
      <c r="D7" s="79">
        <v>1060824200</v>
      </c>
      <c r="E7" s="80">
        <v>1574657000</v>
      </c>
      <c r="F7" s="81">
        <v>23451300</v>
      </c>
      <c r="G7" s="81">
        <v>1551205700</v>
      </c>
      <c r="H7" s="82">
        <v>1893004</v>
      </c>
      <c r="I7" s="80">
        <v>1553098704</v>
      </c>
      <c r="J7" s="83">
        <v>1.9329999999999998</v>
      </c>
      <c r="K7" s="84">
        <v>100.01</v>
      </c>
      <c r="L7" s="85"/>
      <c r="M7" s="82"/>
      <c r="N7" s="86">
        <v>0</v>
      </c>
      <c r="O7" s="87">
        <v>6849192</v>
      </c>
      <c r="P7" s="80">
        <v>1559947896</v>
      </c>
      <c r="Q7" s="88">
        <v>5644941.02</v>
      </c>
      <c r="R7" s="88"/>
      <c r="S7" s="88"/>
      <c r="T7" s="89">
        <v>317.8</v>
      </c>
      <c r="U7" s="89"/>
      <c r="V7" s="90">
        <v>5644623.22</v>
      </c>
      <c r="W7" s="91"/>
      <c r="X7" s="92">
        <v>5644623.22</v>
      </c>
      <c r="Y7" s="93"/>
      <c r="Z7" s="93"/>
      <c r="AA7" s="94">
        <v>467958.04</v>
      </c>
      <c r="AB7" s="95">
        <v>16291191</v>
      </c>
      <c r="AC7" s="95">
        <v>0</v>
      </c>
      <c r="AD7" s="95"/>
      <c r="AE7" s="95">
        <v>6784838.14</v>
      </c>
      <c r="AF7" s="95">
        <v>310619.74</v>
      </c>
      <c r="AG7" s="95">
        <v>514388.44</v>
      </c>
      <c r="AH7" s="96">
        <v>30013618.58</v>
      </c>
      <c r="AI7" s="97">
        <v>11399222</v>
      </c>
      <c r="AJ7" s="97">
        <v>0</v>
      </c>
      <c r="AK7" s="97">
        <v>29225980</v>
      </c>
      <c r="AL7" s="97">
        <v>12888041</v>
      </c>
      <c r="AM7" s="97">
        <v>625500</v>
      </c>
      <c r="AN7" s="97">
        <v>21619408</v>
      </c>
      <c r="AO7" s="98">
        <v>75758151</v>
      </c>
      <c r="AP7" s="99">
        <v>1099400</v>
      </c>
      <c r="AQ7" s="99">
        <v>2660736.45</v>
      </c>
      <c r="AR7" s="99">
        <v>120422</v>
      </c>
      <c r="AS7" s="100">
        <v>3880558.45</v>
      </c>
      <c r="AT7" s="97">
        <v>750</v>
      </c>
      <c r="AU7" s="97">
        <v>19250</v>
      </c>
      <c r="AV7" s="97">
        <v>0</v>
      </c>
      <c r="AW7" s="97">
        <v>23451300</v>
      </c>
      <c r="AX7" s="97">
        <v>0</v>
      </c>
      <c r="AY7" s="97">
        <v>0</v>
      </c>
      <c r="AZ7" s="97">
        <v>0</v>
      </c>
      <c r="BA7" s="97">
        <v>0</v>
      </c>
      <c r="BB7" s="97">
        <v>0</v>
      </c>
      <c r="BC7" s="97">
        <v>0</v>
      </c>
      <c r="BD7" s="97">
        <v>0</v>
      </c>
      <c r="BE7" s="97">
        <v>0</v>
      </c>
      <c r="BF7" s="97">
        <v>0</v>
      </c>
      <c r="BG7" s="97">
        <v>0</v>
      </c>
      <c r="BH7" s="97">
        <v>0</v>
      </c>
      <c r="BI7" s="97">
        <v>0</v>
      </c>
      <c r="BJ7" s="97">
        <v>0</v>
      </c>
      <c r="BK7" s="97">
        <v>0</v>
      </c>
      <c r="BL7" s="97">
        <v>23451300</v>
      </c>
      <c r="BM7" s="97"/>
      <c r="BN7" s="97"/>
      <c r="BO7" s="97"/>
      <c r="BP7" s="101"/>
      <c r="BQ7" s="91"/>
      <c r="BR7" s="91"/>
      <c r="BS7" s="102">
        <v>0.364</v>
      </c>
      <c r="BT7" s="102">
        <v>0</v>
      </c>
      <c r="BU7" s="102">
        <v>0</v>
      </c>
      <c r="BV7" s="102">
        <v>0.031</v>
      </c>
      <c r="BW7" s="102">
        <v>1.049</v>
      </c>
      <c r="BX7" s="102">
        <v>0</v>
      </c>
      <c r="BY7" s="102">
        <v>0</v>
      </c>
      <c r="BZ7" s="102">
        <v>0.436</v>
      </c>
      <c r="CA7" s="102">
        <v>0.02</v>
      </c>
      <c r="CB7" s="102">
        <v>0.033</v>
      </c>
      <c r="CC7" s="102">
        <v>1.9329999999999998</v>
      </c>
      <c r="CD7" s="103">
        <v>100.01</v>
      </c>
      <c r="CE7" s="102">
        <v>1.9240141710476717</v>
      </c>
      <c r="CF7" s="104"/>
      <c r="CG7" s="97"/>
      <c r="CH7" s="97"/>
      <c r="CI7" s="97"/>
      <c r="CJ7" s="105"/>
      <c r="CK7" s="106" t="s">
        <v>185</v>
      </c>
      <c r="CL7" s="107" t="s">
        <v>187</v>
      </c>
      <c r="CM7" s="108">
        <v>778205542</v>
      </c>
      <c r="CN7" s="108">
        <v>525000</v>
      </c>
      <c r="CO7" s="111">
        <v>0.061000000000000006</v>
      </c>
      <c r="CP7" s="112"/>
    </row>
    <row r="8" spans="1:94" s="110" customFormat="1" ht="17.25" customHeight="1">
      <c r="A8" s="77" t="s">
        <v>126</v>
      </c>
      <c r="B8" s="78" t="s">
        <v>127</v>
      </c>
      <c r="C8" s="79">
        <v>50883600</v>
      </c>
      <c r="D8" s="79">
        <v>93447400</v>
      </c>
      <c r="E8" s="80">
        <v>144331000</v>
      </c>
      <c r="F8" s="81">
        <v>0</v>
      </c>
      <c r="G8" s="81">
        <v>144331000</v>
      </c>
      <c r="H8" s="82">
        <v>25</v>
      </c>
      <c r="I8" s="80">
        <v>144331025</v>
      </c>
      <c r="J8" s="83">
        <v>12.487</v>
      </c>
      <c r="K8" s="84">
        <v>24.61</v>
      </c>
      <c r="L8" s="85"/>
      <c r="M8" s="82"/>
      <c r="N8" s="86">
        <v>0</v>
      </c>
      <c r="O8" s="87">
        <v>448958207</v>
      </c>
      <c r="P8" s="80">
        <v>593289232</v>
      </c>
      <c r="Q8" s="88">
        <v>2146919.61</v>
      </c>
      <c r="R8" s="88"/>
      <c r="S8" s="88"/>
      <c r="T8" s="89">
        <v>717.22</v>
      </c>
      <c r="U8" s="89"/>
      <c r="V8" s="90">
        <v>2146202.3899999997</v>
      </c>
      <c r="W8" s="91"/>
      <c r="X8" s="92">
        <v>2146202.3899999997</v>
      </c>
      <c r="Y8" s="93"/>
      <c r="Z8" s="93"/>
      <c r="AA8" s="94">
        <v>177928.24</v>
      </c>
      <c r="AB8" s="95">
        <v>10805123</v>
      </c>
      <c r="AC8" s="95">
        <v>0</v>
      </c>
      <c r="AD8" s="95"/>
      <c r="AE8" s="95">
        <v>4697815</v>
      </c>
      <c r="AF8" s="95">
        <v>0</v>
      </c>
      <c r="AG8" s="95">
        <v>195524</v>
      </c>
      <c r="AH8" s="96">
        <v>18022592.63</v>
      </c>
      <c r="AI8" s="97">
        <v>10651000</v>
      </c>
      <c r="AJ8" s="97">
        <v>318600</v>
      </c>
      <c r="AK8" s="97">
        <v>2689300</v>
      </c>
      <c r="AL8" s="97">
        <v>3829800</v>
      </c>
      <c r="AM8" s="97">
        <v>0</v>
      </c>
      <c r="AN8" s="97">
        <v>521100</v>
      </c>
      <c r="AO8" s="98">
        <v>18009800</v>
      </c>
      <c r="AP8" s="99">
        <v>379000</v>
      </c>
      <c r="AQ8" s="99">
        <v>1287604</v>
      </c>
      <c r="AR8" s="99">
        <v>292000</v>
      </c>
      <c r="AS8" s="100">
        <v>1958604</v>
      </c>
      <c r="AT8" s="97">
        <v>6250</v>
      </c>
      <c r="AU8" s="97">
        <v>38000</v>
      </c>
      <c r="AV8" s="97">
        <v>0</v>
      </c>
      <c r="AW8" s="97">
        <v>0</v>
      </c>
      <c r="AX8" s="97">
        <v>0</v>
      </c>
      <c r="AY8" s="97">
        <v>0</v>
      </c>
      <c r="AZ8" s="97">
        <v>0</v>
      </c>
      <c r="BA8" s="97">
        <v>0</v>
      </c>
      <c r="BB8" s="97">
        <v>0</v>
      </c>
      <c r="BC8" s="97">
        <v>0</v>
      </c>
      <c r="BD8" s="97">
        <v>0</v>
      </c>
      <c r="BE8" s="97">
        <v>0</v>
      </c>
      <c r="BF8" s="97">
        <v>0</v>
      </c>
      <c r="BG8" s="97">
        <v>0</v>
      </c>
      <c r="BH8" s="97">
        <v>0</v>
      </c>
      <c r="BI8" s="97">
        <v>0</v>
      </c>
      <c r="BJ8" s="97">
        <v>0</v>
      </c>
      <c r="BK8" s="97">
        <v>0</v>
      </c>
      <c r="BL8" s="97">
        <v>0</v>
      </c>
      <c r="BM8" s="97"/>
      <c r="BN8" s="97"/>
      <c r="BO8" s="97"/>
      <c r="BP8" s="101"/>
      <c r="BQ8" s="91"/>
      <c r="BR8" s="91"/>
      <c r="BS8" s="102">
        <v>1.488</v>
      </c>
      <c r="BT8" s="102">
        <v>0</v>
      </c>
      <c r="BU8" s="102">
        <v>0</v>
      </c>
      <c r="BV8" s="102">
        <v>0.124</v>
      </c>
      <c r="BW8" s="102">
        <v>7.486</v>
      </c>
      <c r="BX8" s="102">
        <v>0</v>
      </c>
      <c r="BY8" s="102">
        <v>0</v>
      </c>
      <c r="BZ8" s="102">
        <v>3.254</v>
      </c>
      <c r="CA8" s="102">
        <v>0</v>
      </c>
      <c r="CB8" s="102">
        <v>0.135</v>
      </c>
      <c r="CC8" s="102">
        <v>12.487</v>
      </c>
      <c r="CD8" s="103">
        <v>24.61</v>
      </c>
      <c r="CE8" s="102">
        <v>3.037741401313685</v>
      </c>
      <c r="CF8" s="104"/>
      <c r="CG8" s="97"/>
      <c r="CH8" s="97"/>
      <c r="CI8" s="97"/>
      <c r="CJ8" s="105"/>
      <c r="CK8" s="106" t="s">
        <v>188</v>
      </c>
      <c r="CL8" s="107" t="s">
        <v>189</v>
      </c>
      <c r="CM8" s="108">
        <v>962511219</v>
      </c>
      <c r="CN8" s="108">
        <v>1308656</v>
      </c>
      <c r="CO8" s="113">
        <v>0.136</v>
      </c>
      <c r="CP8" s="112"/>
    </row>
    <row r="9" spans="1:94" s="110" customFormat="1" ht="17.25" customHeight="1">
      <c r="A9" s="77" t="s">
        <v>128</v>
      </c>
      <c r="B9" s="78" t="s">
        <v>129</v>
      </c>
      <c r="C9" s="79">
        <v>522902300</v>
      </c>
      <c r="D9" s="79">
        <v>1373475050</v>
      </c>
      <c r="E9" s="80">
        <v>1896377350</v>
      </c>
      <c r="F9" s="81">
        <v>567600</v>
      </c>
      <c r="G9" s="81">
        <v>1895809750</v>
      </c>
      <c r="H9" s="82">
        <v>2077187</v>
      </c>
      <c r="I9" s="80">
        <v>1897886937</v>
      </c>
      <c r="J9" s="83">
        <v>10.431</v>
      </c>
      <c r="K9" s="84">
        <v>26.64</v>
      </c>
      <c r="L9" s="85"/>
      <c r="M9" s="82"/>
      <c r="N9" s="86">
        <v>0</v>
      </c>
      <c r="O9" s="87">
        <v>5242363173</v>
      </c>
      <c r="P9" s="80">
        <v>7140250110</v>
      </c>
      <c r="Q9" s="88">
        <v>25838228.86</v>
      </c>
      <c r="R9" s="88"/>
      <c r="S9" s="88"/>
      <c r="T9" s="89">
        <v>72092.07</v>
      </c>
      <c r="U9" s="89"/>
      <c r="V9" s="90">
        <v>25766136.79</v>
      </c>
      <c r="W9" s="91"/>
      <c r="X9" s="92">
        <v>25766136.79</v>
      </c>
      <c r="Y9" s="93"/>
      <c r="Z9" s="93"/>
      <c r="AA9" s="94">
        <v>2136087.92</v>
      </c>
      <c r="AB9" s="95">
        <v>129058216</v>
      </c>
      <c r="AC9" s="95">
        <v>0</v>
      </c>
      <c r="AD9" s="95"/>
      <c r="AE9" s="95">
        <v>38258440</v>
      </c>
      <c r="AF9" s="95">
        <v>379578</v>
      </c>
      <c r="AG9" s="95">
        <v>2369541</v>
      </c>
      <c r="AH9" s="96">
        <v>197967999.71</v>
      </c>
      <c r="AI9" s="97">
        <v>55835400</v>
      </c>
      <c r="AJ9" s="97">
        <v>219000</v>
      </c>
      <c r="AK9" s="97">
        <v>80245900</v>
      </c>
      <c r="AL9" s="97">
        <v>22678300</v>
      </c>
      <c r="AM9" s="97">
        <v>4859300</v>
      </c>
      <c r="AN9" s="97">
        <v>42066700</v>
      </c>
      <c r="AO9" s="98">
        <v>205904600</v>
      </c>
      <c r="AP9" s="99">
        <v>2500000</v>
      </c>
      <c r="AQ9" s="99">
        <v>18435898</v>
      </c>
      <c r="AR9" s="99">
        <v>1555000</v>
      </c>
      <c r="AS9" s="100">
        <v>22490898</v>
      </c>
      <c r="AT9" s="97">
        <v>67750</v>
      </c>
      <c r="AU9" s="97">
        <v>256000</v>
      </c>
      <c r="AV9" s="97">
        <v>0</v>
      </c>
      <c r="AW9" s="97">
        <v>567600</v>
      </c>
      <c r="AX9" s="97">
        <v>0</v>
      </c>
      <c r="AY9" s="97">
        <v>0</v>
      </c>
      <c r="AZ9" s="97">
        <v>0</v>
      </c>
      <c r="BA9" s="97">
        <v>0</v>
      </c>
      <c r="BB9" s="97">
        <v>0</v>
      </c>
      <c r="BC9" s="97">
        <v>0</v>
      </c>
      <c r="BD9" s="97">
        <v>0</v>
      </c>
      <c r="BE9" s="97">
        <v>0</v>
      </c>
      <c r="BF9" s="97">
        <v>0</v>
      </c>
      <c r="BG9" s="97">
        <v>0</v>
      </c>
      <c r="BH9" s="97">
        <v>0</v>
      </c>
      <c r="BI9" s="97">
        <v>0</v>
      </c>
      <c r="BJ9" s="97">
        <v>0</v>
      </c>
      <c r="BK9" s="97">
        <v>0</v>
      </c>
      <c r="BL9" s="97">
        <v>567600</v>
      </c>
      <c r="BM9" s="97"/>
      <c r="BN9" s="97"/>
      <c r="BO9" s="97"/>
      <c r="BP9" s="101"/>
      <c r="BQ9" s="91"/>
      <c r="BR9" s="91"/>
      <c r="BS9" s="102">
        <v>1.358</v>
      </c>
      <c r="BT9" s="102">
        <v>0</v>
      </c>
      <c r="BU9" s="102">
        <v>0</v>
      </c>
      <c r="BV9" s="102">
        <v>0.113</v>
      </c>
      <c r="BW9" s="102">
        <v>6.801</v>
      </c>
      <c r="BX9" s="102">
        <v>0</v>
      </c>
      <c r="BY9" s="102">
        <v>0</v>
      </c>
      <c r="BZ9" s="102">
        <v>2.015</v>
      </c>
      <c r="CA9" s="102">
        <v>0.02</v>
      </c>
      <c r="CB9" s="102">
        <v>0.124</v>
      </c>
      <c r="CC9" s="102">
        <v>10.431</v>
      </c>
      <c r="CD9" s="103">
        <v>26.64</v>
      </c>
      <c r="CE9" s="102">
        <v>2.7725639390802796</v>
      </c>
      <c r="CF9" s="104"/>
      <c r="CG9" s="97"/>
      <c r="CH9" s="97"/>
      <c r="CI9" s="97"/>
      <c r="CJ9" s="105"/>
      <c r="CK9" s="106" t="s">
        <v>188</v>
      </c>
      <c r="CL9" s="107" t="s">
        <v>190</v>
      </c>
      <c r="CM9" s="108">
        <v>708569942</v>
      </c>
      <c r="CN9" s="108">
        <v>2029480</v>
      </c>
      <c r="CO9" s="113">
        <v>0.286</v>
      </c>
      <c r="CP9" s="112"/>
    </row>
    <row r="10" spans="1:94" s="110" customFormat="1" ht="17.25" customHeight="1">
      <c r="A10" s="77" t="s">
        <v>130</v>
      </c>
      <c r="B10" s="78" t="s">
        <v>131</v>
      </c>
      <c r="C10" s="79">
        <v>3106530600</v>
      </c>
      <c r="D10" s="79">
        <v>3955976300</v>
      </c>
      <c r="E10" s="80">
        <v>7062506900</v>
      </c>
      <c r="F10" s="81">
        <v>2602700</v>
      </c>
      <c r="G10" s="81">
        <v>7059904200</v>
      </c>
      <c r="H10" s="82">
        <v>6439352</v>
      </c>
      <c r="I10" s="80">
        <v>7066343552</v>
      </c>
      <c r="J10" s="83">
        <v>5.056</v>
      </c>
      <c r="K10" s="84">
        <v>45.07</v>
      </c>
      <c r="L10" s="85"/>
      <c r="M10" s="82"/>
      <c r="N10" s="86">
        <v>0</v>
      </c>
      <c r="O10" s="87">
        <v>8661071171</v>
      </c>
      <c r="P10" s="80">
        <v>15727414723</v>
      </c>
      <c r="Q10" s="88">
        <v>56912367.87</v>
      </c>
      <c r="R10" s="88"/>
      <c r="S10" s="88"/>
      <c r="T10" s="89">
        <v>1186172.78</v>
      </c>
      <c r="U10" s="89"/>
      <c r="V10" s="90">
        <v>55726195.089999996</v>
      </c>
      <c r="W10" s="91"/>
      <c r="X10" s="92">
        <v>55726195.089999996</v>
      </c>
      <c r="Y10" s="93"/>
      <c r="Z10" s="93"/>
      <c r="AA10" s="94">
        <v>4616870.2</v>
      </c>
      <c r="AB10" s="95">
        <v>207185019</v>
      </c>
      <c r="AC10" s="95">
        <v>0</v>
      </c>
      <c r="AD10" s="95"/>
      <c r="AE10" s="95">
        <v>84457067.98</v>
      </c>
      <c r="AF10" s="95">
        <v>0</v>
      </c>
      <c r="AG10" s="95">
        <v>5221779</v>
      </c>
      <c r="AH10" s="96">
        <v>357206931.27</v>
      </c>
      <c r="AI10" s="97">
        <v>229285200</v>
      </c>
      <c r="AJ10" s="97">
        <v>72090100</v>
      </c>
      <c r="AK10" s="97">
        <v>248600700</v>
      </c>
      <c r="AL10" s="97">
        <v>128714200</v>
      </c>
      <c r="AM10" s="97">
        <v>390500</v>
      </c>
      <c r="AN10" s="97">
        <v>125056800</v>
      </c>
      <c r="AO10" s="98">
        <v>804137500</v>
      </c>
      <c r="AP10" s="99">
        <v>3736455.54</v>
      </c>
      <c r="AQ10" s="99">
        <v>34598581.28</v>
      </c>
      <c r="AR10" s="99">
        <v>45771.51</v>
      </c>
      <c r="AS10" s="100">
        <v>38380808.33</v>
      </c>
      <c r="AT10" s="97">
        <v>121750</v>
      </c>
      <c r="AU10" s="97">
        <v>418000</v>
      </c>
      <c r="AV10" s="97">
        <v>0</v>
      </c>
      <c r="AW10" s="97">
        <v>2602700</v>
      </c>
      <c r="AX10" s="97">
        <v>0</v>
      </c>
      <c r="AY10" s="97">
        <v>0</v>
      </c>
      <c r="AZ10" s="97">
        <v>0</v>
      </c>
      <c r="BA10" s="97">
        <v>0</v>
      </c>
      <c r="BB10" s="97">
        <v>0</v>
      </c>
      <c r="BC10" s="97">
        <v>0</v>
      </c>
      <c r="BD10" s="97">
        <v>0</v>
      </c>
      <c r="BE10" s="97">
        <v>0</v>
      </c>
      <c r="BF10" s="97">
        <v>0</v>
      </c>
      <c r="BG10" s="97">
        <v>0</v>
      </c>
      <c r="BH10" s="97">
        <v>0</v>
      </c>
      <c r="BI10" s="97">
        <v>0</v>
      </c>
      <c r="BJ10" s="97">
        <v>0</v>
      </c>
      <c r="BK10" s="97">
        <v>0</v>
      </c>
      <c r="BL10" s="97">
        <v>2602700</v>
      </c>
      <c r="BM10" s="97"/>
      <c r="BN10" s="97"/>
      <c r="BO10" s="97"/>
      <c r="BP10" s="101"/>
      <c r="BQ10" s="91"/>
      <c r="BR10" s="91"/>
      <c r="BS10" s="102">
        <v>0.789</v>
      </c>
      <c r="BT10" s="102">
        <v>0</v>
      </c>
      <c r="BU10" s="102">
        <v>0</v>
      </c>
      <c r="BV10" s="102">
        <v>0.066</v>
      </c>
      <c r="BW10" s="102">
        <v>2.932</v>
      </c>
      <c r="BX10" s="102">
        <v>0</v>
      </c>
      <c r="BY10" s="102">
        <v>0</v>
      </c>
      <c r="BZ10" s="102">
        <v>1.196</v>
      </c>
      <c r="CA10" s="102">
        <v>0</v>
      </c>
      <c r="CB10" s="102">
        <v>0.073</v>
      </c>
      <c r="CC10" s="102">
        <v>5.056</v>
      </c>
      <c r="CD10" s="103">
        <v>45.07</v>
      </c>
      <c r="CE10" s="102">
        <v>2.2712374383287255</v>
      </c>
      <c r="CF10" s="104"/>
      <c r="CG10" s="97"/>
      <c r="CH10" s="97"/>
      <c r="CI10" s="97"/>
      <c r="CJ10" s="105"/>
      <c r="CK10" s="106" t="s">
        <v>188</v>
      </c>
      <c r="CL10" s="107" t="s">
        <v>191</v>
      </c>
      <c r="CM10" s="108">
        <v>226805776</v>
      </c>
      <c r="CN10" s="108">
        <v>650999</v>
      </c>
      <c r="CO10" s="113">
        <v>0.287</v>
      </c>
      <c r="CP10" s="112"/>
    </row>
    <row r="11" spans="1:94" s="110" customFormat="1" ht="17.25" customHeight="1">
      <c r="A11" s="77" t="s">
        <v>132</v>
      </c>
      <c r="B11" s="78" t="s">
        <v>133</v>
      </c>
      <c r="C11" s="79">
        <v>77874100</v>
      </c>
      <c r="D11" s="79">
        <v>107948100</v>
      </c>
      <c r="E11" s="80">
        <v>185822200</v>
      </c>
      <c r="F11" s="81">
        <v>0</v>
      </c>
      <c r="G11" s="81">
        <v>185822200</v>
      </c>
      <c r="H11" s="82">
        <v>202751</v>
      </c>
      <c r="I11" s="80">
        <v>186024951</v>
      </c>
      <c r="J11" s="83">
        <v>2.874</v>
      </c>
      <c r="K11" s="84">
        <v>92.9</v>
      </c>
      <c r="L11" s="85"/>
      <c r="M11" s="82"/>
      <c r="N11" s="86">
        <v>0</v>
      </c>
      <c r="O11" s="87">
        <v>16860858</v>
      </c>
      <c r="P11" s="80">
        <v>202885809</v>
      </c>
      <c r="Q11" s="88">
        <v>734177.36</v>
      </c>
      <c r="R11" s="88"/>
      <c r="S11" s="88"/>
      <c r="T11" s="89">
        <v>0</v>
      </c>
      <c r="U11" s="89"/>
      <c r="V11" s="90">
        <v>734177.36</v>
      </c>
      <c r="W11" s="91"/>
      <c r="X11" s="92">
        <v>734177.36</v>
      </c>
      <c r="Y11" s="93"/>
      <c r="Z11" s="93"/>
      <c r="AA11" s="94">
        <v>60865.74</v>
      </c>
      <c r="AB11" s="95">
        <v>3197617</v>
      </c>
      <c r="AC11" s="95">
        <v>0</v>
      </c>
      <c r="AD11" s="95"/>
      <c r="AE11" s="95">
        <v>1352792.47</v>
      </c>
      <c r="AF11" s="95">
        <v>0</v>
      </c>
      <c r="AG11" s="95">
        <v>0</v>
      </c>
      <c r="AH11" s="96">
        <v>5345452.57</v>
      </c>
      <c r="AI11" s="97">
        <v>0</v>
      </c>
      <c r="AJ11" s="97">
        <v>0</v>
      </c>
      <c r="AK11" s="97">
        <v>5538600</v>
      </c>
      <c r="AL11" s="97">
        <v>2604700</v>
      </c>
      <c r="AM11" s="97">
        <v>0</v>
      </c>
      <c r="AN11" s="97">
        <v>3230000</v>
      </c>
      <c r="AO11" s="98">
        <v>11373300</v>
      </c>
      <c r="AP11" s="99">
        <v>200000</v>
      </c>
      <c r="AQ11" s="99">
        <v>394389.38</v>
      </c>
      <c r="AR11" s="99">
        <v>123000</v>
      </c>
      <c r="AS11" s="100">
        <v>717389.38</v>
      </c>
      <c r="AT11" s="97">
        <v>4000</v>
      </c>
      <c r="AU11" s="97">
        <v>14500</v>
      </c>
      <c r="AV11" s="97">
        <v>0</v>
      </c>
      <c r="AW11" s="97">
        <v>0</v>
      </c>
      <c r="AX11" s="97">
        <v>0</v>
      </c>
      <c r="AY11" s="97">
        <v>0</v>
      </c>
      <c r="AZ11" s="97">
        <v>0</v>
      </c>
      <c r="BA11" s="97">
        <v>0</v>
      </c>
      <c r="BB11" s="97">
        <v>0</v>
      </c>
      <c r="BC11" s="97">
        <v>0</v>
      </c>
      <c r="BD11" s="97">
        <v>0</v>
      </c>
      <c r="BE11" s="97">
        <v>0</v>
      </c>
      <c r="BF11" s="97">
        <v>0</v>
      </c>
      <c r="BG11" s="97">
        <v>0</v>
      </c>
      <c r="BH11" s="97">
        <v>0</v>
      </c>
      <c r="BI11" s="97">
        <v>0</v>
      </c>
      <c r="BJ11" s="97">
        <v>0</v>
      </c>
      <c r="BK11" s="97">
        <v>0</v>
      </c>
      <c r="BL11" s="97">
        <v>0</v>
      </c>
      <c r="BM11" s="97"/>
      <c r="BN11" s="97"/>
      <c r="BO11" s="97"/>
      <c r="BP11" s="101"/>
      <c r="BQ11" s="91"/>
      <c r="BR11" s="91"/>
      <c r="BS11" s="102">
        <v>0.395</v>
      </c>
      <c r="BT11" s="102">
        <v>0</v>
      </c>
      <c r="BU11" s="102">
        <v>0</v>
      </c>
      <c r="BV11" s="102">
        <v>0.033</v>
      </c>
      <c r="BW11" s="102">
        <v>1.719</v>
      </c>
      <c r="BX11" s="102">
        <v>0</v>
      </c>
      <c r="BY11" s="102">
        <v>0</v>
      </c>
      <c r="BZ11" s="102">
        <v>0.727</v>
      </c>
      <c r="CA11" s="102">
        <v>0</v>
      </c>
      <c r="CB11" s="102">
        <v>0</v>
      </c>
      <c r="CC11" s="102">
        <v>2.874</v>
      </c>
      <c r="CD11" s="103">
        <v>92.9</v>
      </c>
      <c r="CE11" s="102">
        <v>2.6347099367605353</v>
      </c>
      <c r="CF11" s="104"/>
      <c r="CG11" s="97"/>
      <c r="CH11" s="97"/>
      <c r="CI11" s="97"/>
      <c r="CJ11" s="105"/>
      <c r="CK11" s="106" t="s">
        <v>192</v>
      </c>
      <c r="CL11" s="107" t="s">
        <v>193</v>
      </c>
      <c r="CM11" s="108">
        <v>4425830100</v>
      </c>
      <c r="CN11" s="108">
        <v>9736826.22</v>
      </c>
      <c r="CO11" s="109">
        <v>0.22</v>
      </c>
      <c r="CP11" s="112"/>
    </row>
    <row r="12" spans="1:94" s="110" customFormat="1" ht="17.25" customHeight="1">
      <c r="A12" s="77" t="s">
        <v>134</v>
      </c>
      <c r="B12" s="78" t="s">
        <v>135</v>
      </c>
      <c r="C12" s="79">
        <v>253857300</v>
      </c>
      <c r="D12" s="79">
        <v>300076900</v>
      </c>
      <c r="E12" s="80">
        <v>553934200</v>
      </c>
      <c r="F12" s="81">
        <v>0</v>
      </c>
      <c r="G12" s="81">
        <v>553934200</v>
      </c>
      <c r="H12" s="82">
        <v>43</v>
      </c>
      <c r="I12" s="80">
        <v>553934243</v>
      </c>
      <c r="J12" s="83">
        <v>7.898000000000001</v>
      </c>
      <c r="K12" s="84">
        <v>42.8</v>
      </c>
      <c r="L12" s="85"/>
      <c r="M12" s="82"/>
      <c r="N12" s="86">
        <v>0</v>
      </c>
      <c r="O12" s="87">
        <v>744374892</v>
      </c>
      <c r="P12" s="80">
        <v>1298309135</v>
      </c>
      <c r="Q12" s="114">
        <v>4698155.95</v>
      </c>
      <c r="R12" s="88"/>
      <c r="S12" s="88"/>
      <c r="T12" s="89">
        <v>31633.43</v>
      </c>
      <c r="U12" s="89"/>
      <c r="V12" s="90">
        <v>4666522.5200000005</v>
      </c>
      <c r="W12" s="91"/>
      <c r="X12" s="92">
        <v>4666522.5200000005</v>
      </c>
      <c r="Y12" s="93"/>
      <c r="Z12" s="93"/>
      <c r="AA12" s="94">
        <v>386707.24</v>
      </c>
      <c r="AB12" s="95">
        <v>26974794</v>
      </c>
      <c r="AC12" s="95">
        <v>0</v>
      </c>
      <c r="AD12" s="95"/>
      <c r="AE12" s="95">
        <v>11290452.39</v>
      </c>
      <c r="AF12" s="95">
        <v>0</v>
      </c>
      <c r="AG12" s="95">
        <v>426182.61</v>
      </c>
      <c r="AH12" s="96">
        <v>43744658.760000005</v>
      </c>
      <c r="AI12" s="97">
        <v>21064000</v>
      </c>
      <c r="AJ12" s="97">
        <v>3511300</v>
      </c>
      <c r="AK12" s="97">
        <v>50387700</v>
      </c>
      <c r="AL12" s="97">
        <v>13526300</v>
      </c>
      <c r="AM12" s="97">
        <v>0</v>
      </c>
      <c r="AN12" s="97">
        <v>3775300</v>
      </c>
      <c r="AO12" s="98">
        <v>92264600</v>
      </c>
      <c r="AP12" s="99">
        <v>700000</v>
      </c>
      <c r="AQ12" s="99">
        <v>2613795</v>
      </c>
      <c r="AR12" s="99">
        <v>0</v>
      </c>
      <c r="AS12" s="100">
        <v>3313795</v>
      </c>
      <c r="AT12" s="97">
        <v>6500</v>
      </c>
      <c r="AU12" s="97">
        <v>38000</v>
      </c>
      <c r="AV12" s="97">
        <v>0</v>
      </c>
      <c r="AW12" s="97">
        <v>0</v>
      </c>
      <c r="AX12" s="97">
        <v>0</v>
      </c>
      <c r="AY12" s="97">
        <v>0</v>
      </c>
      <c r="AZ12" s="97">
        <v>0</v>
      </c>
      <c r="BA12" s="97">
        <v>0</v>
      </c>
      <c r="BB12" s="97">
        <v>0</v>
      </c>
      <c r="BC12" s="97">
        <v>0</v>
      </c>
      <c r="BD12" s="97">
        <v>0</v>
      </c>
      <c r="BE12" s="97">
        <v>0</v>
      </c>
      <c r="BF12" s="97">
        <v>0</v>
      </c>
      <c r="BG12" s="97">
        <v>0</v>
      </c>
      <c r="BH12" s="97">
        <v>0</v>
      </c>
      <c r="BI12" s="97">
        <v>0</v>
      </c>
      <c r="BJ12" s="97">
        <v>0</v>
      </c>
      <c r="BK12" s="97">
        <v>0</v>
      </c>
      <c r="BL12" s="97">
        <v>0</v>
      </c>
      <c r="BM12" s="97"/>
      <c r="BN12" s="97"/>
      <c r="BO12" s="97"/>
      <c r="BP12" s="101"/>
      <c r="BQ12" s="91"/>
      <c r="BR12" s="91"/>
      <c r="BS12" s="102">
        <v>0.843</v>
      </c>
      <c r="BT12" s="102">
        <v>0</v>
      </c>
      <c r="BU12" s="102">
        <v>0</v>
      </c>
      <c r="BV12" s="102">
        <v>0.07</v>
      </c>
      <c r="BW12" s="102">
        <v>4.87</v>
      </c>
      <c r="BX12" s="102">
        <v>0</v>
      </c>
      <c r="BY12" s="102">
        <v>0</v>
      </c>
      <c r="BZ12" s="102">
        <v>2.0389999999999997</v>
      </c>
      <c r="CA12" s="102">
        <v>0</v>
      </c>
      <c r="CB12" s="102">
        <v>0.076</v>
      </c>
      <c r="CC12" s="102">
        <v>7.898000000000001</v>
      </c>
      <c r="CD12" s="103">
        <v>42.8</v>
      </c>
      <c r="CE12" s="102">
        <v>3.369356155689377</v>
      </c>
      <c r="CF12" s="104"/>
      <c r="CG12" s="97"/>
      <c r="CH12" s="97"/>
      <c r="CI12" s="97"/>
      <c r="CJ12" s="105"/>
      <c r="CK12" s="106" t="s">
        <v>194</v>
      </c>
      <c r="CL12" s="107" t="s">
        <v>186</v>
      </c>
      <c r="CM12" s="108">
        <v>39597100</v>
      </c>
      <c r="CN12" s="108">
        <v>159456.52</v>
      </c>
      <c r="CO12" s="111">
        <v>0.402</v>
      </c>
      <c r="CP12" s="112"/>
    </row>
    <row r="13" spans="1:94" s="110" customFormat="1" ht="17.25" customHeight="1">
      <c r="A13" s="77" t="s">
        <v>136</v>
      </c>
      <c r="B13" s="78" t="s">
        <v>137</v>
      </c>
      <c r="C13" s="79">
        <v>77909700</v>
      </c>
      <c r="D13" s="79">
        <v>156425800</v>
      </c>
      <c r="E13" s="80">
        <v>234335500</v>
      </c>
      <c r="F13" s="81">
        <v>0</v>
      </c>
      <c r="G13" s="81">
        <v>234335500</v>
      </c>
      <c r="H13" s="82">
        <v>1254520</v>
      </c>
      <c r="I13" s="80">
        <v>235590020</v>
      </c>
      <c r="J13" s="83">
        <v>6.026000000000001</v>
      </c>
      <c r="K13" s="84">
        <v>54.13</v>
      </c>
      <c r="L13" s="85"/>
      <c r="M13" s="82"/>
      <c r="N13" s="86">
        <v>0</v>
      </c>
      <c r="O13" s="87">
        <v>199760519</v>
      </c>
      <c r="P13" s="80">
        <v>435350539</v>
      </c>
      <c r="Q13" s="88">
        <v>1575391.15</v>
      </c>
      <c r="R13" s="88"/>
      <c r="S13" s="88"/>
      <c r="T13" s="89">
        <v>3099.41</v>
      </c>
      <c r="U13" s="89"/>
      <c r="V13" s="90">
        <v>1572291.74</v>
      </c>
      <c r="W13" s="91"/>
      <c r="X13" s="92">
        <v>1572291.74</v>
      </c>
      <c r="Y13" s="93"/>
      <c r="Z13" s="93"/>
      <c r="AA13" s="94">
        <v>130346</v>
      </c>
      <c r="AB13" s="95">
        <v>8372297</v>
      </c>
      <c r="AC13" s="95">
        <v>0</v>
      </c>
      <c r="AD13" s="95"/>
      <c r="AE13" s="95">
        <v>3974914.75</v>
      </c>
      <c r="AF13" s="95">
        <v>0</v>
      </c>
      <c r="AG13" s="95">
        <v>144480</v>
      </c>
      <c r="AH13" s="96">
        <v>14194329.49</v>
      </c>
      <c r="AI13" s="97">
        <v>10592900</v>
      </c>
      <c r="AJ13" s="97">
        <v>0</v>
      </c>
      <c r="AK13" s="97">
        <v>2562800</v>
      </c>
      <c r="AL13" s="97">
        <v>9113300</v>
      </c>
      <c r="AM13" s="97">
        <v>832700</v>
      </c>
      <c r="AN13" s="97">
        <v>3548300</v>
      </c>
      <c r="AO13" s="98">
        <v>26650000</v>
      </c>
      <c r="AP13" s="99">
        <v>520000</v>
      </c>
      <c r="AQ13" s="99">
        <v>788556.08</v>
      </c>
      <c r="AR13" s="99">
        <v>219000</v>
      </c>
      <c r="AS13" s="100">
        <v>1527556.08</v>
      </c>
      <c r="AT13" s="97">
        <v>5500</v>
      </c>
      <c r="AU13" s="97">
        <v>21000</v>
      </c>
      <c r="AV13" s="97">
        <v>0</v>
      </c>
      <c r="AW13" s="97">
        <v>0</v>
      </c>
      <c r="AX13" s="97">
        <v>0</v>
      </c>
      <c r="AY13" s="97">
        <v>0</v>
      </c>
      <c r="AZ13" s="97">
        <v>0</v>
      </c>
      <c r="BA13" s="97">
        <v>0</v>
      </c>
      <c r="BB13" s="97">
        <v>0</v>
      </c>
      <c r="BC13" s="97">
        <v>0</v>
      </c>
      <c r="BD13" s="97">
        <v>0</v>
      </c>
      <c r="BE13" s="97">
        <v>0</v>
      </c>
      <c r="BF13" s="97">
        <v>0</v>
      </c>
      <c r="BG13" s="97">
        <v>0</v>
      </c>
      <c r="BH13" s="97">
        <v>0</v>
      </c>
      <c r="BI13" s="97">
        <v>0</v>
      </c>
      <c r="BJ13" s="97">
        <v>0</v>
      </c>
      <c r="BK13" s="97">
        <v>0</v>
      </c>
      <c r="BL13" s="97">
        <v>0</v>
      </c>
      <c r="BM13" s="97"/>
      <c r="BN13" s="97"/>
      <c r="BO13" s="97"/>
      <c r="BP13" s="101"/>
      <c r="BQ13" s="91"/>
      <c r="BR13" s="91"/>
      <c r="BS13" s="102">
        <v>0.668</v>
      </c>
      <c r="BT13" s="102">
        <v>0</v>
      </c>
      <c r="BU13" s="102">
        <v>0</v>
      </c>
      <c r="BV13" s="102">
        <v>0.056</v>
      </c>
      <c r="BW13" s="102">
        <v>3.554</v>
      </c>
      <c r="BX13" s="102">
        <v>0</v>
      </c>
      <c r="BY13" s="102">
        <v>0</v>
      </c>
      <c r="BZ13" s="102">
        <v>1.687</v>
      </c>
      <c r="CA13" s="102">
        <v>0</v>
      </c>
      <c r="CB13" s="102">
        <v>0.061</v>
      </c>
      <c r="CC13" s="102">
        <v>6.026000000000001</v>
      </c>
      <c r="CD13" s="103">
        <v>54.13</v>
      </c>
      <c r="CE13" s="102">
        <v>3.2604368706202522</v>
      </c>
      <c r="CF13" s="104"/>
      <c r="CG13" s="97"/>
      <c r="CH13" s="97"/>
      <c r="CI13" s="97"/>
      <c r="CJ13" s="105"/>
      <c r="CK13" s="106" t="s">
        <v>195</v>
      </c>
      <c r="CL13" s="107" t="s">
        <v>190</v>
      </c>
      <c r="CM13" s="108">
        <v>235590020</v>
      </c>
      <c r="CN13" s="108">
        <v>463000</v>
      </c>
      <c r="CO13" s="113">
        <v>0.197</v>
      </c>
      <c r="CP13" s="112"/>
    </row>
    <row r="14" spans="1:94" s="110" customFormat="1" ht="17.25" customHeight="1">
      <c r="A14" s="77" t="s">
        <v>138</v>
      </c>
      <c r="B14" s="78" t="s">
        <v>139</v>
      </c>
      <c r="C14" s="79">
        <v>468722800</v>
      </c>
      <c r="D14" s="79">
        <v>523317700</v>
      </c>
      <c r="E14" s="80">
        <v>992040500</v>
      </c>
      <c r="F14" s="81">
        <v>0</v>
      </c>
      <c r="G14" s="81">
        <v>992040500</v>
      </c>
      <c r="H14" s="82">
        <v>0</v>
      </c>
      <c r="I14" s="80">
        <v>992040500</v>
      </c>
      <c r="J14" s="83">
        <v>5.7700000000000005</v>
      </c>
      <c r="K14" s="84">
        <v>43.66</v>
      </c>
      <c r="L14" s="85"/>
      <c r="M14" s="82"/>
      <c r="N14" s="86">
        <v>0</v>
      </c>
      <c r="O14" s="87">
        <v>1291841243</v>
      </c>
      <c r="P14" s="80">
        <v>2283881743</v>
      </c>
      <c r="Q14" s="88">
        <v>8264620.74</v>
      </c>
      <c r="R14" s="88"/>
      <c r="S14" s="88"/>
      <c r="T14" s="89">
        <v>8874.46</v>
      </c>
      <c r="U14" s="89"/>
      <c r="V14" s="90">
        <v>8255746.28</v>
      </c>
      <c r="W14" s="91"/>
      <c r="X14" s="92">
        <v>8255746.28</v>
      </c>
      <c r="Y14" s="93"/>
      <c r="Z14" s="93"/>
      <c r="AA14" s="94">
        <v>684421.68</v>
      </c>
      <c r="AB14" s="95">
        <v>35831211</v>
      </c>
      <c r="AC14" s="95">
        <v>0</v>
      </c>
      <c r="AD14" s="95"/>
      <c r="AE14" s="95">
        <v>11712207.08</v>
      </c>
      <c r="AF14" s="95">
        <v>0</v>
      </c>
      <c r="AG14" s="95">
        <v>748641.87</v>
      </c>
      <c r="AH14" s="96">
        <v>57232227.91</v>
      </c>
      <c r="AI14" s="97">
        <v>23113800</v>
      </c>
      <c r="AJ14" s="97">
        <v>10870000</v>
      </c>
      <c r="AK14" s="97">
        <v>27252800</v>
      </c>
      <c r="AL14" s="97">
        <v>28758500</v>
      </c>
      <c r="AM14" s="97">
        <v>1758900</v>
      </c>
      <c r="AN14" s="97">
        <v>16717300</v>
      </c>
      <c r="AO14" s="98">
        <v>108471300</v>
      </c>
      <c r="AP14" s="99">
        <v>1355076</v>
      </c>
      <c r="AQ14" s="99">
        <v>4334828.4</v>
      </c>
      <c r="AR14" s="99">
        <v>650000</v>
      </c>
      <c r="AS14" s="100">
        <v>6339904.4</v>
      </c>
      <c r="AT14" s="97">
        <v>11750</v>
      </c>
      <c r="AU14" s="97">
        <v>72250</v>
      </c>
      <c r="AV14" s="97">
        <v>0</v>
      </c>
      <c r="AW14" s="97">
        <v>0</v>
      </c>
      <c r="AX14" s="97">
        <v>0</v>
      </c>
      <c r="AY14" s="97">
        <v>0</v>
      </c>
      <c r="AZ14" s="97">
        <v>0</v>
      </c>
      <c r="BA14" s="97">
        <v>0</v>
      </c>
      <c r="BB14" s="97">
        <v>0</v>
      </c>
      <c r="BC14" s="97">
        <v>0</v>
      </c>
      <c r="BD14" s="97">
        <v>0</v>
      </c>
      <c r="BE14" s="97">
        <v>0</v>
      </c>
      <c r="BF14" s="97">
        <v>0</v>
      </c>
      <c r="BG14" s="97">
        <v>0</v>
      </c>
      <c r="BH14" s="97">
        <v>0</v>
      </c>
      <c r="BI14" s="97">
        <v>0</v>
      </c>
      <c r="BJ14" s="97">
        <v>0</v>
      </c>
      <c r="BK14" s="97">
        <v>0</v>
      </c>
      <c r="BL14" s="97">
        <v>0</v>
      </c>
      <c r="BM14" s="97"/>
      <c r="BN14" s="97"/>
      <c r="BO14" s="97"/>
      <c r="BP14" s="101"/>
      <c r="BQ14" s="91"/>
      <c r="BR14" s="91"/>
      <c r="BS14" s="102">
        <v>0.833</v>
      </c>
      <c r="BT14" s="102">
        <v>0</v>
      </c>
      <c r="BU14" s="102">
        <v>0</v>
      </c>
      <c r="BV14" s="102">
        <v>0.069</v>
      </c>
      <c r="BW14" s="102">
        <v>3.612</v>
      </c>
      <c r="BX14" s="102">
        <v>0</v>
      </c>
      <c r="BY14" s="102">
        <v>0</v>
      </c>
      <c r="BZ14" s="102">
        <v>1.181</v>
      </c>
      <c r="CA14" s="102">
        <v>0</v>
      </c>
      <c r="CB14" s="102">
        <v>0.075</v>
      </c>
      <c r="CC14" s="102">
        <v>5.7700000000000005</v>
      </c>
      <c r="CD14" s="103">
        <v>43.66</v>
      </c>
      <c r="CE14" s="102">
        <v>2.505919060188398</v>
      </c>
      <c r="CF14" s="104"/>
      <c r="CG14" s="97"/>
      <c r="CH14" s="97"/>
      <c r="CI14" s="97"/>
      <c r="CJ14" s="105"/>
      <c r="CK14" s="106" t="s">
        <v>196</v>
      </c>
      <c r="CL14" s="107" t="s">
        <v>189</v>
      </c>
      <c r="CM14" s="108">
        <v>2806851988</v>
      </c>
      <c r="CN14" s="108">
        <v>3785670</v>
      </c>
      <c r="CO14" s="113">
        <v>0.135</v>
      </c>
      <c r="CP14" s="112"/>
    </row>
    <row r="15" spans="1:94" s="110" customFormat="1" ht="17.25" customHeight="1">
      <c r="A15" s="77" t="s">
        <v>140</v>
      </c>
      <c r="B15" s="78" t="s">
        <v>141</v>
      </c>
      <c r="C15" s="79">
        <v>164725300</v>
      </c>
      <c r="D15" s="79">
        <v>330751500</v>
      </c>
      <c r="E15" s="80">
        <v>495476800</v>
      </c>
      <c r="F15" s="81">
        <v>117900</v>
      </c>
      <c r="G15" s="81">
        <v>495358900</v>
      </c>
      <c r="H15" s="82">
        <v>591061</v>
      </c>
      <c r="I15" s="80">
        <v>495949961</v>
      </c>
      <c r="J15" s="83">
        <v>8.359</v>
      </c>
      <c r="K15" s="84">
        <v>35.22</v>
      </c>
      <c r="L15" s="85"/>
      <c r="M15" s="82"/>
      <c r="N15" s="86">
        <v>0</v>
      </c>
      <c r="O15" s="87">
        <v>920058888</v>
      </c>
      <c r="P15" s="80">
        <v>1416008849</v>
      </c>
      <c r="Q15" s="88">
        <v>5124072.71</v>
      </c>
      <c r="R15" s="88"/>
      <c r="S15" s="88"/>
      <c r="T15" s="89">
        <v>0</v>
      </c>
      <c r="U15" s="89"/>
      <c r="V15" s="90">
        <v>5124072.71</v>
      </c>
      <c r="W15" s="91"/>
      <c r="X15" s="92">
        <v>5124072.71</v>
      </c>
      <c r="Y15" s="93"/>
      <c r="Z15" s="93"/>
      <c r="AA15" s="94">
        <v>424802.65</v>
      </c>
      <c r="AB15" s="95">
        <v>23565281</v>
      </c>
      <c r="AC15" s="95">
        <v>0</v>
      </c>
      <c r="AD15" s="95"/>
      <c r="AE15" s="95">
        <v>11869410.8</v>
      </c>
      <c r="AF15" s="95">
        <v>0</v>
      </c>
      <c r="AG15" s="95">
        <v>468935.61</v>
      </c>
      <c r="AH15" s="96">
        <v>41452502.769999996</v>
      </c>
      <c r="AI15" s="97">
        <v>12332500</v>
      </c>
      <c r="AJ15" s="97">
        <v>1179100</v>
      </c>
      <c r="AK15" s="97">
        <v>15446100</v>
      </c>
      <c r="AL15" s="97">
        <v>3246300</v>
      </c>
      <c r="AM15" s="97">
        <v>18300</v>
      </c>
      <c r="AN15" s="97">
        <v>2278800</v>
      </c>
      <c r="AO15" s="98">
        <v>34501100</v>
      </c>
      <c r="AP15" s="99">
        <v>1618212.06</v>
      </c>
      <c r="AQ15" s="99">
        <v>4076612.28</v>
      </c>
      <c r="AR15" s="99">
        <v>625000</v>
      </c>
      <c r="AS15" s="100">
        <v>6319824.34</v>
      </c>
      <c r="AT15" s="97">
        <v>26250</v>
      </c>
      <c r="AU15" s="97">
        <v>111000</v>
      </c>
      <c r="AV15" s="97">
        <v>0</v>
      </c>
      <c r="AW15" s="97">
        <v>0</v>
      </c>
      <c r="AX15" s="97">
        <v>0</v>
      </c>
      <c r="AY15" s="97">
        <v>0</v>
      </c>
      <c r="AZ15" s="97">
        <v>0</v>
      </c>
      <c r="BA15" s="97">
        <v>0</v>
      </c>
      <c r="BB15" s="97">
        <v>0</v>
      </c>
      <c r="BC15" s="97">
        <v>0</v>
      </c>
      <c r="BD15" s="97">
        <v>0</v>
      </c>
      <c r="BE15" s="97">
        <v>0</v>
      </c>
      <c r="BF15" s="97">
        <v>117900</v>
      </c>
      <c r="BG15" s="97">
        <v>0</v>
      </c>
      <c r="BH15" s="97">
        <v>0</v>
      </c>
      <c r="BI15" s="97">
        <v>0</v>
      </c>
      <c r="BJ15" s="97">
        <v>0</v>
      </c>
      <c r="BK15" s="97">
        <v>0</v>
      </c>
      <c r="BL15" s="97">
        <v>117900</v>
      </c>
      <c r="BM15" s="97"/>
      <c r="BN15" s="97"/>
      <c r="BO15" s="97"/>
      <c r="BP15" s="101"/>
      <c r="BQ15" s="91"/>
      <c r="BR15" s="91"/>
      <c r="BS15" s="102">
        <v>1.0339999999999998</v>
      </c>
      <c r="BT15" s="102">
        <v>0</v>
      </c>
      <c r="BU15" s="102">
        <v>0</v>
      </c>
      <c r="BV15" s="102">
        <v>0.086</v>
      </c>
      <c r="BW15" s="102">
        <v>4.752</v>
      </c>
      <c r="BX15" s="102">
        <v>0</v>
      </c>
      <c r="BY15" s="102">
        <v>0</v>
      </c>
      <c r="BZ15" s="102">
        <v>2.393</v>
      </c>
      <c r="CA15" s="102">
        <v>0</v>
      </c>
      <c r="CB15" s="102">
        <v>0.094</v>
      </c>
      <c r="CC15" s="102">
        <v>8.359</v>
      </c>
      <c r="CD15" s="103">
        <v>35.22</v>
      </c>
      <c r="CE15" s="102">
        <v>2.9274183420021833</v>
      </c>
      <c r="CF15" s="104"/>
      <c r="CG15" s="97"/>
      <c r="CH15" s="97"/>
      <c r="CI15" s="97"/>
      <c r="CJ15" s="105"/>
      <c r="CK15" s="106" t="s">
        <v>196</v>
      </c>
      <c r="CL15" s="107" t="s">
        <v>191</v>
      </c>
      <c r="CM15" s="108">
        <v>2603204387</v>
      </c>
      <c r="CN15" s="108">
        <v>4991899</v>
      </c>
      <c r="CO15" s="113">
        <v>0.192</v>
      </c>
      <c r="CP15" s="112"/>
    </row>
    <row r="16" spans="1:94" s="110" customFormat="1" ht="17.25" customHeight="1">
      <c r="A16" s="77" t="s">
        <v>142</v>
      </c>
      <c r="B16" s="78" t="s">
        <v>143</v>
      </c>
      <c r="C16" s="79">
        <v>203254800</v>
      </c>
      <c r="D16" s="79">
        <v>244153900</v>
      </c>
      <c r="E16" s="80">
        <v>447408700</v>
      </c>
      <c r="F16" s="81">
        <v>0</v>
      </c>
      <c r="G16" s="81">
        <v>447408700</v>
      </c>
      <c r="H16" s="82">
        <v>0</v>
      </c>
      <c r="I16" s="80">
        <v>447408700</v>
      </c>
      <c r="J16" s="83">
        <v>5.3100000000000005</v>
      </c>
      <c r="K16" s="84">
        <v>52.35</v>
      </c>
      <c r="L16" s="85"/>
      <c r="M16" s="82"/>
      <c r="N16" s="86">
        <v>0</v>
      </c>
      <c r="O16" s="87">
        <v>410827500</v>
      </c>
      <c r="P16" s="80">
        <v>858236200</v>
      </c>
      <c r="Q16" s="88">
        <v>3105675.99</v>
      </c>
      <c r="R16" s="88"/>
      <c r="S16" s="88"/>
      <c r="T16" s="89">
        <v>5389.2</v>
      </c>
      <c r="U16" s="89"/>
      <c r="V16" s="90">
        <v>3100286.79</v>
      </c>
      <c r="W16" s="91"/>
      <c r="X16" s="92">
        <v>3100286.79</v>
      </c>
      <c r="Y16" s="93"/>
      <c r="Z16" s="93"/>
      <c r="AA16" s="94">
        <v>257026.23</v>
      </c>
      <c r="AB16" s="95">
        <v>14980197</v>
      </c>
      <c r="AC16" s="95">
        <v>0</v>
      </c>
      <c r="AD16" s="95"/>
      <c r="AE16" s="95">
        <v>5134424.06</v>
      </c>
      <c r="AF16" s="95">
        <v>0</v>
      </c>
      <c r="AG16" s="95">
        <v>285125.22</v>
      </c>
      <c r="AH16" s="96">
        <v>23757059.299999997</v>
      </c>
      <c r="AI16" s="97">
        <v>9554900</v>
      </c>
      <c r="AJ16" s="97">
        <v>4804800</v>
      </c>
      <c r="AK16" s="97">
        <v>19666800</v>
      </c>
      <c r="AL16" s="97">
        <v>9321950</v>
      </c>
      <c r="AM16" s="97">
        <v>0</v>
      </c>
      <c r="AN16" s="97">
        <v>17125000</v>
      </c>
      <c r="AO16" s="98">
        <v>60473450</v>
      </c>
      <c r="AP16" s="99">
        <v>675000</v>
      </c>
      <c r="AQ16" s="99">
        <v>2811038.18</v>
      </c>
      <c r="AR16" s="99">
        <v>0</v>
      </c>
      <c r="AS16" s="100">
        <v>3486038.18</v>
      </c>
      <c r="AT16" s="97">
        <v>8000</v>
      </c>
      <c r="AU16" s="97">
        <v>71500</v>
      </c>
      <c r="AV16" s="97">
        <v>0</v>
      </c>
      <c r="AW16" s="97">
        <v>0</v>
      </c>
      <c r="AX16" s="97">
        <v>0</v>
      </c>
      <c r="AY16" s="97">
        <v>0</v>
      </c>
      <c r="AZ16" s="97">
        <v>0</v>
      </c>
      <c r="BA16" s="97">
        <v>0</v>
      </c>
      <c r="BB16" s="97">
        <v>0</v>
      </c>
      <c r="BC16" s="97">
        <v>0</v>
      </c>
      <c r="BD16" s="97">
        <v>0</v>
      </c>
      <c r="BE16" s="97">
        <v>0</v>
      </c>
      <c r="BF16" s="97">
        <v>0</v>
      </c>
      <c r="BG16" s="97">
        <v>0</v>
      </c>
      <c r="BH16" s="97">
        <v>0</v>
      </c>
      <c r="BI16" s="97">
        <v>0</v>
      </c>
      <c r="BJ16" s="97">
        <v>0</v>
      </c>
      <c r="BK16" s="97">
        <v>0</v>
      </c>
      <c r="BL16" s="97">
        <v>0</v>
      </c>
      <c r="BM16" s="97"/>
      <c r="BN16" s="97"/>
      <c r="BO16" s="97"/>
      <c r="BP16" s="101"/>
      <c r="BQ16" s="91"/>
      <c r="BR16" s="91"/>
      <c r="BS16" s="102">
        <v>0.693</v>
      </c>
      <c r="BT16" s="102">
        <v>0</v>
      </c>
      <c r="BU16" s="102">
        <v>0</v>
      </c>
      <c r="BV16" s="102">
        <v>0.058</v>
      </c>
      <c r="BW16" s="102">
        <v>3.3489999999999998</v>
      </c>
      <c r="BX16" s="102">
        <v>0</v>
      </c>
      <c r="BY16" s="102">
        <v>0</v>
      </c>
      <c r="BZ16" s="102">
        <v>1.147</v>
      </c>
      <c r="CA16" s="102">
        <v>0</v>
      </c>
      <c r="CB16" s="102">
        <v>0.063</v>
      </c>
      <c r="CC16" s="102">
        <v>5.3100000000000005</v>
      </c>
      <c r="CD16" s="103">
        <v>52.35</v>
      </c>
      <c r="CE16" s="102">
        <v>2.7681259890925127</v>
      </c>
      <c r="CF16" s="104"/>
      <c r="CG16" s="97"/>
      <c r="CH16" s="97"/>
      <c r="CI16" s="97"/>
      <c r="CJ16" s="105"/>
      <c r="CK16" s="106" t="s">
        <v>196</v>
      </c>
      <c r="CL16" s="107" t="s">
        <v>190</v>
      </c>
      <c r="CM16" s="108">
        <v>1881768087</v>
      </c>
      <c r="CN16" s="108">
        <v>2041067</v>
      </c>
      <c r="CO16" s="113">
        <v>0.109</v>
      </c>
      <c r="CP16" s="112"/>
    </row>
    <row r="17" spans="1:93" s="110" customFormat="1" ht="17.25" customHeight="1">
      <c r="A17" s="77" t="s">
        <v>144</v>
      </c>
      <c r="B17" s="78" t="s">
        <v>145</v>
      </c>
      <c r="C17" s="79">
        <v>2798895200</v>
      </c>
      <c r="D17" s="79">
        <v>4492121100</v>
      </c>
      <c r="E17" s="80">
        <v>7291016300</v>
      </c>
      <c r="F17" s="81">
        <v>0</v>
      </c>
      <c r="G17" s="81">
        <v>7291016300</v>
      </c>
      <c r="H17" s="82">
        <v>8339362</v>
      </c>
      <c r="I17" s="80">
        <v>7299355662</v>
      </c>
      <c r="J17" s="83">
        <v>2.3649999999999998</v>
      </c>
      <c r="K17" s="84">
        <v>90.21</v>
      </c>
      <c r="L17" s="85"/>
      <c r="M17" s="82"/>
      <c r="N17" s="86">
        <v>0</v>
      </c>
      <c r="O17" s="87">
        <v>798292902</v>
      </c>
      <c r="P17" s="80">
        <v>8097648564</v>
      </c>
      <c r="Q17" s="88">
        <v>29302740.6</v>
      </c>
      <c r="R17" s="88"/>
      <c r="S17" s="88"/>
      <c r="T17" s="89">
        <v>211049.05</v>
      </c>
      <c r="U17" s="89"/>
      <c r="V17" s="90">
        <v>29091691.55</v>
      </c>
      <c r="W17" s="91"/>
      <c r="X17" s="92">
        <v>29091691.55</v>
      </c>
      <c r="Y17" s="93"/>
      <c r="Z17" s="93"/>
      <c r="AA17" s="94">
        <v>2409126.85</v>
      </c>
      <c r="AB17" s="95">
        <v>103908183</v>
      </c>
      <c r="AC17" s="95">
        <v>0</v>
      </c>
      <c r="AD17" s="95"/>
      <c r="AE17" s="95">
        <v>33432859.63</v>
      </c>
      <c r="AF17" s="95">
        <v>1094900</v>
      </c>
      <c r="AG17" s="95">
        <v>2637268.31</v>
      </c>
      <c r="AH17" s="96">
        <v>172574029.34</v>
      </c>
      <c r="AI17" s="97">
        <v>100673600</v>
      </c>
      <c r="AJ17" s="97">
        <v>456800</v>
      </c>
      <c r="AK17" s="97">
        <v>115822100</v>
      </c>
      <c r="AL17" s="97">
        <v>13413600</v>
      </c>
      <c r="AM17" s="97">
        <v>690200</v>
      </c>
      <c r="AN17" s="97">
        <v>75109300</v>
      </c>
      <c r="AO17" s="98">
        <v>306165600</v>
      </c>
      <c r="AP17" s="99">
        <v>5500000</v>
      </c>
      <c r="AQ17" s="99">
        <v>11332704.69</v>
      </c>
      <c r="AR17" s="99">
        <v>1300000</v>
      </c>
      <c r="AS17" s="100">
        <v>18132704.689999998</v>
      </c>
      <c r="AT17" s="97">
        <v>79000</v>
      </c>
      <c r="AU17" s="97">
        <v>698000</v>
      </c>
      <c r="AV17" s="97">
        <v>0</v>
      </c>
      <c r="AW17" s="97">
        <v>0</v>
      </c>
      <c r="AX17" s="97">
        <v>0</v>
      </c>
      <c r="AY17" s="97">
        <v>0</v>
      </c>
      <c r="AZ17" s="97">
        <v>0</v>
      </c>
      <c r="BA17" s="97">
        <v>0</v>
      </c>
      <c r="BB17" s="97">
        <v>0</v>
      </c>
      <c r="BC17" s="97">
        <v>0</v>
      </c>
      <c r="BD17" s="97">
        <v>0</v>
      </c>
      <c r="BE17" s="97">
        <v>0</v>
      </c>
      <c r="BF17" s="97">
        <v>0</v>
      </c>
      <c r="BG17" s="97">
        <v>0</v>
      </c>
      <c r="BH17" s="97">
        <v>0</v>
      </c>
      <c r="BI17" s="97">
        <v>0</v>
      </c>
      <c r="BJ17" s="97">
        <v>0</v>
      </c>
      <c r="BK17" s="97">
        <v>0</v>
      </c>
      <c r="BL17" s="97">
        <v>0</v>
      </c>
      <c r="BM17" s="97"/>
      <c r="BN17" s="97"/>
      <c r="BO17" s="97"/>
      <c r="BP17" s="101"/>
      <c r="BQ17" s="91"/>
      <c r="BR17" s="91"/>
      <c r="BS17" s="102">
        <v>0.399</v>
      </c>
      <c r="BT17" s="102">
        <v>0</v>
      </c>
      <c r="BU17" s="102">
        <v>0</v>
      </c>
      <c r="BV17" s="102">
        <v>0.034</v>
      </c>
      <c r="BW17" s="102">
        <v>1.424</v>
      </c>
      <c r="BX17" s="102">
        <v>0</v>
      </c>
      <c r="BY17" s="102">
        <v>0</v>
      </c>
      <c r="BZ17" s="102">
        <v>0.457</v>
      </c>
      <c r="CA17" s="102">
        <v>0.015</v>
      </c>
      <c r="CB17" s="102">
        <v>0.036</v>
      </c>
      <c r="CC17" s="102">
        <v>2.3649999999999998</v>
      </c>
      <c r="CD17" s="103">
        <v>90.21</v>
      </c>
      <c r="CE17" s="102">
        <v>2.131162250078602</v>
      </c>
      <c r="CF17" s="104"/>
      <c r="CG17" s="97"/>
      <c r="CH17" s="97"/>
      <c r="CI17" s="97"/>
      <c r="CJ17" s="105"/>
      <c r="CK17" s="106" t="s">
        <v>197</v>
      </c>
      <c r="CL17" s="107" t="s">
        <v>190</v>
      </c>
      <c r="CM17" s="108">
        <v>321593671</v>
      </c>
      <c r="CN17" s="108">
        <v>455000</v>
      </c>
      <c r="CO17" s="113">
        <v>0.142</v>
      </c>
    </row>
    <row r="18" spans="1:93" s="110" customFormat="1" ht="17.25" customHeight="1">
      <c r="A18" s="77" t="s">
        <v>146</v>
      </c>
      <c r="B18" s="78" t="s">
        <v>147</v>
      </c>
      <c r="C18" s="79">
        <v>382593200</v>
      </c>
      <c r="D18" s="79">
        <v>867512400</v>
      </c>
      <c r="E18" s="80">
        <v>1250105600</v>
      </c>
      <c r="F18" s="81">
        <v>264600</v>
      </c>
      <c r="G18" s="81">
        <v>1249841000</v>
      </c>
      <c r="H18" s="82">
        <v>15000000</v>
      </c>
      <c r="I18" s="80">
        <v>1264841000</v>
      </c>
      <c r="J18" s="83">
        <v>5.8660000000000005</v>
      </c>
      <c r="K18" s="84">
        <v>39.76</v>
      </c>
      <c r="L18" s="85"/>
      <c r="M18" s="82"/>
      <c r="N18" s="86">
        <v>0</v>
      </c>
      <c r="O18" s="87">
        <v>1944977471</v>
      </c>
      <c r="P18" s="80">
        <v>3209818471</v>
      </c>
      <c r="Q18" s="88">
        <v>11615282.79</v>
      </c>
      <c r="R18" s="88"/>
      <c r="S18" s="88"/>
      <c r="T18" s="89">
        <v>36406.94</v>
      </c>
      <c r="U18" s="89"/>
      <c r="V18" s="90">
        <v>11578875.85</v>
      </c>
      <c r="W18" s="91"/>
      <c r="X18" s="92">
        <v>11578875.85</v>
      </c>
      <c r="Y18" s="93"/>
      <c r="Z18" s="93"/>
      <c r="AA18" s="94">
        <v>959616.7</v>
      </c>
      <c r="AB18" s="95">
        <v>28606400</v>
      </c>
      <c r="AC18" s="95">
        <v>905231.55</v>
      </c>
      <c r="AD18" s="95"/>
      <c r="AE18" s="95">
        <v>30947078.39</v>
      </c>
      <c r="AF18" s="95">
        <v>0</v>
      </c>
      <c r="AG18" s="95">
        <v>1186854.83</v>
      </c>
      <c r="AH18" s="96">
        <v>74184057.32</v>
      </c>
      <c r="AI18" s="97">
        <v>154610100</v>
      </c>
      <c r="AJ18" s="97">
        <v>552821000</v>
      </c>
      <c r="AK18" s="97">
        <v>172499800</v>
      </c>
      <c r="AL18" s="97">
        <v>387642000</v>
      </c>
      <c r="AM18" s="97">
        <v>7590700</v>
      </c>
      <c r="AN18" s="97">
        <v>332252400</v>
      </c>
      <c r="AO18" s="98">
        <v>1607416000</v>
      </c>
      <c r="AP18" s="99">
        <v>1900000</v>
      </c>
      <c r="AQ18" s="99">
        <v>51872945.84</v>
      </c>
      <c r="AR18" s="99">
        <v>0</v>
      </c>
      <c r="AS18" s="100">
        <v>53772945.84</v>
      </c>
      <c r="AT18" s="97">
        <v>24250</v>
      </c>
      <c r="AU18" s="97">
        <v>44750</v>
      </c>
      <c r="AV18" s="97">
        <v>0</v>
      </c>
      <c r="AW18" s="97">
        <v>0</v>
      </c>
      <c r="AX18" s="97">
        <v>0</v>
      </c>
      <c r="AY18" s="97">
        <v>0</v>
      </c>
      <c r="AZ18" s="97">
        <v>0</v>
      </c>
      <c r="BA18" s="97">
        <v>0</v>
      </c>
      <c r="BB18" s="97">
        <v>0</v>
      </c>
      <c r="BC18" s="97">
        <v>0</v>
      </c>
      <c r="BD18" s="97">
        <v>0</v>
      </c>
      <c r="BE18" s="97">
        <v>0</v>
      </c>
      <c r="BF18" s="97">
        <v>264600</v>
      </c>
      <c r="BG18" s="97">
        <v>0</v>
      </c>
      <c r="BH18" s="97">
        <v>0</v>
      </c>
      <c r="BI18" s="97">
        <v>0</v>
      </c>
      <c r="BJ18" s="97">
        <v>0</v>
      </c>
      <c r="BK18" s="97">
        <v>0</v>
      </c>
      <c r="BL18" s="97">
        <v>264600</v>
      </c>
      <c r="BM18" s="97"/>
      <c r="BN18" s="97"/>
      <c r="BO18" s="97"/>
      <c r="BP18" s="101"/>
      <c r="BQ18" s="91"/>
      <c r="BR18" s="91"/>
      <c r="BS18" s="102">
        <v>0.916</v>
      </c>
      <c r="BT18" s="102">
        <v>0</v>
      </c>
      <c r="BU18" s="102">
        <v>0</v>
      </c>
      <c r="BV18" s="102">
        <v>0.076</v>
      </c>
      <c r="BW18" s="102">
        <v>2.262</v>
      </c>
      <c r="BX18" s="102">
        <v>0.072</v>
      </c>
      <c r="BY18" s="102">
        <v>0</v>
      </c>
      <c r="BZ18" s="102">
        <v>2.447</v>
      </c>
      <c r="CA18" s="102">
        <v>0</v>
      </c>
      <c r="CB18" s="102">
        <v>0.093</v>
      </c>
      <c r="CC18" s="102">
        <v>5.8660000000000005</v>
      </c>
      <c r="CD18" s="103">
        <v>39.76</v>
      </c>
      <c r="CE18" s="102">
        <v>2.311160521700418</v>
      </c>
      <c r="CF18" s="104"/>
      <c r="CG18" s="97"/>
      <c r="CH18" s="97"/>
      <c r="CI18" s="97"/>
      <c r="CJ18" s="105"/>
      <c r="CK18" s="106" t="s">
        <v>197</v>
      </c>
      <c r="CL18" s="107" t="s">
        <v>198</v>
      </c>
      <c r="CM18" s="108">
        <v>185748039</v>
      </c>
      <c r="CN18" s="108">
        <v>590116</v>
      </c>
      <c r="CO18" s="113">
        <v>0.318</v>
      </c>
    </row>
    <row r="19" spans="1:93" s="110" customFormat="1" ht="17.25" customHeight="1">
      <c r="A19" s="77" t="s">
        <v>148</v>
      </c>
      <c r="B19" s="78" t="s">
        <v>149</v>
      </c>
      <c r="C19" s="79">
        <v>815125500</v>
      </c>
      <c r="D19" s="79">
        <v>1648372700</v>
      </c>
      <c r="E19" s="80">
        <v>2463498200</v>
      </c>
      <c r="F19" s="81">
        <v>4456600</v>
      </c>
      <c r="G19" s="81">
        <v>2459041600</v>
      </c>
      <c r="H19" s="82">
        <v>2888810</v>
      </c>
      <c r="I19" s="80">
        <v>2461930410</v>
      </c>
      <c r="J19" s="83">
        <v>5.340000000000001</v>
      </c>
      <c r="K19" s="84">
        <v>54.71</v>
      </c>
      <c r="L19" s="85"/>
      <c r="M19" s="82"/>
      <c r="N19" s="86">
        <v>0</v>
      </c>
      <c r="O19" s="87">
        <v>2073750298</v>
      </c>
      <c r="P19" s="80">
        <v>4535680708</v>
      </c>
      <c r="Q19" s="88">
        <v>16413144.41</v>
      </c>
      <c r="R19" s="88"/>
      <c r="S19" s="88"/>
      <c r="T19" s="89">
        <v>6556.73</v>
      </c>
      <c r="U19" s="89"/>
      <c r="V19" s="90">
        <v>16406587.68</v>
      </c>
      <c r="W19" s="91"/>
      <c r="X19" s="92">
        <v>16406587.68</v>
      </c>
      <c r="Y19" s="93"/>
      <c r="Z19" s="93"/>
      <c r="AA19" s="94">
        <v>1360169.17</v>
      </c>
      <c r="AB19" s="95">
        <v>81847325</v>
      </c>
      <c r="AC19" s="95">
        <v>0</v>
      </c>
      <c r="AD19" s="95"/>
      <c r="AE19" s="95">
        <v>29608164.83</v>
      </c>
      <c r="AF19" s="95">
        <v>738579.12</v>
      </c>
      <c r="AG19" s="95">
        <v>1496211.61</v>
      </c>
      <c r="AH19" s="96">
        <v>131457037.41</v>
      </c>
      <c r="AI19" s="97">
        <v>207153200</v>
      </c>
      <c r="AJ19" s="97">
        <v>0</v>
      </c>
      <c r="AK19" s="97">
        <v>178940200</v>
      </c>
      <c r="AL19" s="97">
        <v>15062300</v>
      </c>
      <c r="AM19" s="97">
        <v>11208800</v>
      </c>
      <c r="AN19" s="97">
        <v>5101300</v>
      </c>
      <c r="AO19" s="98">
        <v>417465800</v>
      </c>
      <c r="AP19" s="99">
        <v>2850000</v>
      </c>
      <c r="AQ19" s="99">
        <v>12174645.46</v>
      </c>
      <c r="AR19" s="99">
        <v>0</v>
      </c>
      <c r="AS19" s="100">
        <v>15024645.46</v>
      </c>
      <c r="AT19" s="97">
        <v>32250</v>
      </c>
      <c r="AU19" s="97">
        <v>123250</v>
      </c>
      <c r="AV19" s="97">
        <v>0</v>
      </c>
      <c r="AW19" s="97">
        <v>4456600</v>
      </c>
      <c r="AX19" s="97">
        <v>0</v>
      </c>
      <c r="AY19" s="97">
        <v>0</v>
      </c>
      <c r="AZ19" s="97">
        <v>0</v>
      </c>
      <c r="BA19" s="97">
        <v>0</v>
      </c>
      <c r="BB19" s="97">
        <v>0</v>
      </c>
      <c r="BC19" s="97">
        <v>0</v>
      </c>
      <c r="BD19" s="97">
        <v>0</v>
      </c>
      <c r="BE19" s="97">
        <v>0</v>
      </c>
      <c r="BF19" s="97">
        <v>0</v>
      </c>
      <c r="BG19" s="97">
        <v>0</v>
      </c>
      <c r="BH19" s="97">
        <v>0</v>
      </c>
      <c r="BI19" s="97">
        <v>0</v>
      </c>
      <c r="BJ19" s="97">
        <v>0</v>
      </c>
      <c r="BK19" s="97">
        <v>0</v>
      </c>
      <c r="BL19" s="97">
        <v>4456600</v>
      </c>
      <c r="BM19" s="97"/>
      <c r="BN19" s="97"/>
      <c r="BO19" s="97"/>
      <c r="BP19" s="101"/>
      <c r="BQ19" s="91"/>
      <c r="BR19" s="91"/>
      <c r="BS19" s="102">
        <v>0.667</v>
      </c>
      <c r="BT19" s="102">
        <v>0</v>
      </c>
      <c r="BU19" s="102">
        <v>0</v>
      </c>
      <c r="BV19" s="102">
        <v>0.056</v>
      </c>
      <c r="BW19" s="102">
        <v>3.325</v>
      </c>
      <c r="BX19" s="102">
        <v>0</v>
      </c>
      <c r="BY19" s="102">
        <v>0</v>
      </c>
      <c r="BZ19" s="102">
        <v>1.2020000000000002</v>
      </c>
      <c r="CA19" s="102">
        <v>0.03</v>
      </c>
      <c r="CB19" s="102">
        <v>0.06</v>
      </c>
      <c r="CC19" s="102">
        <v>5.340000000000001</v>
      </c>
      <c r="CD19" s="103">
        <v>54.71</v>
      </c>
      <c r="CE19" s="102">
        <v>2.8982868476199624</v>
      </c>
      <c r="CF19" s="104"/>
      <c r="CG19" s="97"/>
      <c r="CH19" s="97"/>
      <c r="CI19" s="97"/>
      <c r="CJ19" s="105"/>
      <c r="CK19" s="106" t="s">
        <v>197</v>
      </c>
      <c r="CL19" s="107" t="s">
        <v>189</v>
      </c>
      <c r="CM19" s="108">
        <v>1154620193</v>
      </c>
      <c r="CN19" s="108">
        <v>1777447</v>
      </c>
      <c r="CO19" s="113">
        <v>0.154</v>
      </c>
    </row>
    <row r="20" spans="1:93" s="110" customFormat="1" ht="17.25" customHeight="1">
      <c r="A20" s="77" t="s">
        <v>150</v>
      </c>
      <c r="B20" s="78" t="s">
        <v>151</v>
      </c>
      <c r="C20" s="79">
        <v>1281721000</v>
      </c>
      <c r="D20" s="79">
        <v>2158454400</v>
      </c>
      <c r="E20" s="80">
        <v>3440175400</v>
      </c>
      <c r="F20" s="81">
        <v>7561000</v>
      </c>
      <c r="G20" s="81">
        <v>3432614400</v>
      </c>
      <c r="H20" s="82">
        <v>3219071</v>
      </c>
      <c r="I20" s="80">
        <v>3435833471</v>
      </c>
      <c r="J20" s="83">
        <v>4.648000000000001</v>
      </c>
      <c r="K20" s="84">
        <v>46.77</v>
      </c>
      <c r="L20" s="85"/>
      <c r="M20" s="82"/>
      <c r="N20" s="86">
        <v>0</v>
      </c>
      <c r="O20" s="87">
        <v>3920026642</v>
      </c>
      <c r="P20" s="80">
        <v>7355860113</v>
      </c>
      <c r="Q20" s="88">
        <v>26618450.91</v>
      </c>
      <c r="R20" s="88"/>
      <c r="S20" s="88"/>
      <c r="T20" s="89">
        <v>15375.4</v>
      </c>
      <c r="U20" s="89"/>
      <c r="V20" s="90">
        <v>26603075.51</v>
      </c>
      <c r="W20" s="91"/>
      <c r="X20" s="92">
        <v>26603075.51</v>
      </c>
      <c r="Y20" s="93"/>
      <c r="Z20" s="93"/>
      <c r="AA20" s="94">
        <v>2205470.76</v>
      </c>
      <c r="AB20" s="95">
        <v>95399001</v>
      </c>
      <c r="AC20" s="95">
        <v>0</v>
      </c>
      <c r="AD20" s="95"/>
      <c r="AE20" s="95">
        <v>33028860</v>
      </c>
      <c r="AF20" s="95">
        <v>0</v>
      </c>
      <c r="AG20" s="95">
        <v>2433732</v>
      </c>
      <c r="AH20" s="96">
        <v>159670139.27</v>
      </c>
      <c r="AI20" s="97">
        <v>156257800</v>
      </c>
      <c r="AJ20" s="97">
        <v>1878100</v>
      </c>
      <c r="AK20" s="97">
        <v>144600200</v>
      </c>
      <c r="AL20" s="97">
        <v>62274000</v>
      </c>
      <c r="AM20" s="97">
        <v>1137600</v>
      </c>
      <c r="AN20" s="97">
        <v>15981500</v>
      </c>
      <c r="AO20" s="98">
        <v>382129200</v>
      </c>
      <c r="AP20" s="99">
        <v>6750000</v>
      </c>
      <c r="AQ20" s="99">
        <v>12049558</v>
      </c>
      <c r="AR20" s="99">
        <v>30000</v>
      </c>
      <c r="AS20" s="100">
        <v>18829558</v>
      </c>
      <c r="AT20" s="97">
        <v>111250</v>
      </c>
      <c r="AU20" s="97">
        <v>334250</v>
      </c>
      <c r="AV20" s="97">
        <v>0</v>
      </c>
      <c r="AW20" s="97">
        <v>0</v>
      </c>
      <c r="AX20" s="97">
        <v>0</v>
      </c>
      <c r="AY20" s="97">
        <v>0</v>
      </c>
      <c r="AZ20" s="97">
        <v>0</v>
      </c>
      <c r="BA20" s="97">
        <v>0</v>
      </c>
      <c r="BB20" s="97">
        <v>0</v>
      </c>
      <c r="BC20" s="97">
        <v>0</v>
      </c>
      <c r="BD20" s="97">
        <v>0</v>
      </c>
      <c r="BE20" s="97">
        <v>0</v>
      </c>
      <c r="BF20" s="97">
        <v>0</v>
      </c>
      <c r="BG20" s="97">
        <v>0</v>
      </c>
      <c r="BH20" s="97">
        <v>0</v>
      </c>
      <c r="BI20" s="97">
        <v>0</v>
      </c>
      <c r="BJ20" s="97">
        <v>0</v>
      </c>
      <c r="BK20" s="97">
        <v>7561000</v>
      </c>
      <c r="BL20" s="97">
        <v>7561000</v>
      </c>
      <c r="BM20" s="97"/>
      <c r="BN20" s="97"/>
      <c r="BO20" s="97"/>
      <c r="BP20" s="101"/>
      <c r="BQ20" s="91"/>
      <c r="BR20" s="91"/>
      <c r="BS20" s="102">
        <v>0.775</v>
      </c>
      <c r="BT20" s="102">
        <v>0</v>
      </c>
      <c r="BU20" s="102">
        <v>0</v>
      </c>
      <c r="BV20" s="102">
        <v>0.065</v>
      </c>
      <c r="BW20" s="102">
        <v>2.777</v>
      </c>
      <c r="BX20" s="102">
        <v>0</v>
      </c>
      <c r="BY20" s="102">
        <v>0</v>
      </c>
      <c r="BZ20" s="102">
        <v>0.961</v>
      </c>
      <c r="CA20" s="102">
        <v>0</v>
      </c>
      <c r="CB20" s="102">
        <v>0.06999999999999999</v>
      </c>
      <c r="CC20" s="102">
        <v>4.648000000000001</v>
      </c>
      <c r="CD20" s="103">
        <v>46.77</v>
      </c>
      <c r="CE20" s="102">
        <v>2.1706521986166543</v>
      </c>
      <c r="CF20" s="104"/>
      <c r="CG20" s="97"/>
      <c r="CH20" s="97"/>
      <c r="CI20" s="97"/>
      <c r="CJ20" s="105"/>
      <c r="CK20" s="106" t="s">
        <v>197</v>
      </c>
      <c r="CL20" s="107" t="s">
        <v>191</v>
      </c>
      <c r="CM20" s="108">
        <v>1773789168</v>
      </c>
      <c r="CN20" s="108">
        <v>1473253</v>
      </c>
      <c r="CO20" s="113">
        <v>0.084</v>
      </c>
    </row>
    <row r="21" spans="1:93" s="110" customFormat="1" ht="17.25" customHeight="1">
      <c r="A21" s="77" t="s">
        <v>152</v>
      </c>
      <c r="B21" s="78" t="s">
        <v>153</v>
      </c>
      <c r="C21" s="79">
        <v>1346126900</v>
      </c>
      <c r="D21" s="79">
        <v>1891168900</v>
      </c>
      <c r="E21" s="80">
        <v>3237295800</v>
      </c>
      <c r="F21" s="81">
        <v>3696300</v>
      </c>
      <c r="G21" s="81">
        <v>3233599500</v>
      </c>
      <c r="H21" s="82">
        <v>4723649</v>
      </c>
      <c r="I21" s="80">
        <v>3238323149</v>
      </c>
      <c r="J21" s="83">
        <v>2.88</v>
      </c>
      <c r="K21" s="84">
        <v>107.34</v>
      </c>
      <c r="L21" s="85"/>
      <c r="M21" s="82"/>
      <c r="N21" s="86">
        <v>164166457</v>
      </c>
      <c r="O21" s="87">
        <v>0</v>
      </c>
      <c r="P21" s="80">
        <v>3074156692</v>
      </c>
      <c r="Q21" s="88">
        <v>11124367.2</v>
      </c>
      <c r="R21" s="88"/>
      <c r="S21" s="88"/>
      <c r="T21" s="89">
        <v>193309.87</v>
      </c>
      <c r="U21" s="89"/>
      <c r="V21" s="90">
        <v>10931057.33</v>
      </c>
      <c r="W21" s="91"/>
      <c r="X21" s="92">
        <v>10931057.33</v>
      </c>
      <c r="Y21" s="93"/>
      <c r="Z21" s="93"/>
      <c r="AA21" s="94">
        <v>905476.42</v>
      </c>
      <c r="AB21" s="95">
        <v>24490048</v>
      </c>
      <c r="AC21" s="95">
        <v>0</v>
      </c>
      <c r="AD21" s="95"/>
      <c r="AE21" s="95">
        <v>55938112.15</v>
      </c>
      <c r="AF21" s="95">
        <v>0</v>
      </c>
      <c r="AG21" s="95">
        <v>996150</v>
      </c>
      <c r="AH21" s="96">
        <v>93260843.9</v>
      </c>
      <c r="AI21" s="97">
        <v>145069200</v>
      </c>
      <c r="AJ21" s="97">
        <v>7298600</v>
      </c>
      <c r="AK21" s="97">
        <v>241870800</v>
      </c>
      <c r="AL21" s="97">
        <v>159599900</v>
      </c>
      <c r="AM21" s="97">
        <v>22116900</v>
      </c>
      <c r="AN21" s="97">
        <v>22678800</v>
      </c>
      <c r="AO21" s="98">
        <v>598634200</v>
      </c>
      <c r="AP21" s="99">
        <v>3065000</v>
      </c>
      <c r="AQ21" s="99">
        <v>14170083.63</v>
      </c>
      <c r="AR21" s="99">
        <v>110250</v>
      </c>
      <c r="AS21" s="100">
        <v>17345333.630000003</v>
      </c>
      <c r="AT21" s="97">
        <v>58750</v>
      </c>
      <c r="AU21" s="97">
        <v>82250</v>
      </c>
      <c r="AV21" s="97">
        <v>0</v>
      </c>
      <c r="AW21" s="97">
        <v>0</v>
      </c>
      <c r="AX21" s="97">
        <v>0</v>
      </c>
      <c r="AY21" s="97">
        <v>0</v>
      </c>
      <c r="AZ21" s="97">
        <v>0</v>
      </c>
      <c r="BA21" s="97">
        <v>0</v>
      </c>
      <c r="BB21" s="97">
        <v>0</v>
      </c>
      <c r="BC21" s="97">
        <v>0</v>
      </c>
      <c r="BD21" s="97">
        <v>0</v>
      </c>
      <c r="BE21" s="97">
        <v>0</v>
      </c>
      <c r="BF21" s="97">
        <v>25000</v>
      </c>
      <c r="BG21" s="97">
        <v>0</v>
      </c>
      <c r="BH21" s="97">
        <v>0</v>
      </c>
      <c r="BI21" s="97">
        <v>0</v>
      </c>
      <c r="BJ21" s="97">
        <v>0</v>
      </c>
      <c r="BK21" s="97">
        <v>3671300</v>
      </c>
      <c r="BL21" s="97">
        <v>3696300</v>
      </c>
      <c r="BM21" s="97"/>
      <c r="BN21" s="97"/>
      <c r="BO21" s="97"/>
      <c r="BP21" s="101"/>
      <c r="BQ21" s="91"/>
      <c r="BR21" s="91"/>
      <c r="BS21" s="102">
        <v>0.338</v>
      </c>
      <c r="BT21" s="102">
        <v>0</v>
      </c>
      <c r="BU21" s="102">
        <v>0</v>
      </c>
      <c r="BV21" s="102">
        <v>0.028</v>
      </c>
      <c r="BW21" s="102">
        <v>0.757</v>
      </c>
      <c r="BX21" s="102">
        <v>0</v>
      </c>
      <c r="BY21" s="102">
        <v>0</v>
      </c>
      <c r="BZ21" s="102">
        <v>1.727</v>
      </c>
      <c r="CA21" s="102">
        <v>0</v>
      </c>
      <c r="CB21" s="102">
        <v>0.03</v>
      </c>
      <c r="CC21" s="102">
        <v>2.88</v>
      </c>
      <c r="CD21" s="103">
        <v>107.34</v>
      </c>
      <c r="CE21" s="102">
        <v>3.0337049553360895</v>
      </c>
      <c r="CF21" s="104"/>
      <c r="CG21" s="97"/>
      <c r="CH21" s="97"/>
      <c r="CI21" s="97"/>
      <c r="CJ21" s="105"/>
      <c r="CK21" s="106" t="s">
        <v>199</v>
      </c>
      <c r="CL21" s="107" t="s">
        <v>186</v>
      </c>
      <c r="CM21" s="108">
        <v>173377100</v>
      </c>
      <c r="CN21" s="108">
        <v>232325</v>
      </c>
      <c r="CO21" s="113">
        <v>0.134</v>
      </c>
    </row>
    <row r="22" spans="1:93" s="110" customFormat="1" ht="17.25" customHeight="1">
      <c r="A22" s="77" t="s">
        <v>154</v>
      </c>
      <c r="B22" s="78" t="s">
        <v>155</v>
      </c>
      <c r="C22" s="79">
        <v>2593689900</v>
      </c>
      <c r="D22" s="79">
        <v>3674829000</v>
      </c>
      <c r="E22" s="80">
        <v>6268518900</v>
      </c>
      <c r="F22" s="81">
        <v>262500</v>
      </c>
      <c r="G22" s="81">
        <v>6268256400</v>
      </c>
      <c r="H22" s="82">
        <v>23599886</v>
      </c>
      <c r="I22" s="80">
        <v>6291856286</v>
      </c>
      <c r="J22" s="83">
        <v>2.616</v>
      </c>
      <c r="K22" s="84">
        <v>90.37</v>
      </c>
      <c r="L22" s="85"/>
      <c r="M22" s="82"/>
      <c r="N22" s="86">
        <v>0</v>
      </c>
      <c r="O22" s="87">
        <v>701047539</v>
      </c>
      <c r="P22" s="80">
        <v>6992903825</v>
      </c>
      <c r="Q22" s="88">
        <v>25305030.86</v>
      </c>
      <c r="R22" s="88"/>
      <c r="S22" s="88"/>
      <c r="T22" s="89">
        <v>252795.19</v>
      </c>
      <c r="U22" s="89"/>
      <c r="V22" s="90">
        <v>25052235.669999998</v>
      </c>
      <c r="W22" s="91"/>
      <c r="X22" s="92">
        <v>25052235.669999998</v>
      </c>
      <c r="Y22" s="93"/>
      <c r="Z22" s="93"/>
      <c r="AA22" s="94">
        <v>2076120.55</v>
      </c>
      <c r="AB22" s="95">
        <v>90934806</v>
      </c>
      <c r="AC22" s="95">
        <v>0</v>
      </c>
      <c r="AD22" s="95"/>
      <c r="AE22" s="95">
        <v>44200000</v>
      </c>
      <c r="AF22" s="95">
        <v>0</v>
      </c>
      <c r="AG22" s="95">
        <v>2269506</v>
      </c>
      <c r="AH22" s="96">
        <v>164532668.22</v>
      </c>
      <c r="AI22" s="97">
        <v>167209200</v>
      </c>
      <c r="AJ22" s="97">
        <v>881712500</v>
      </c>
      <c r="AK22" s="97">
        <v>161711900</v>
      </c>
      <c r="AL22" s="97">
        <v>65937500</v>
      </c>
      <c r="AM22" s="97">
        <v>22125700</v>
      </c>
      <c r="AN22" s="97">
        <v>43594900</v>
      </c>
      <c r="AO22" s="98">
        <v>1342291700</v>
      </c>
      <c r="AP22" s="99">
        <v>9265682.6</v>
      </c>
      <c r="AQ22" s="99">
        <v>10930605.05</v>
      </c>
      <c r="AR22" s="99">
        <v>1500000</v>
      </c>
      <c r="AS22" s="100">
        <v>21696287.65</v>
      </c>
      <c r="AT22" s="97">
        <v>69250</v>
      </c>
      <c r="AU22" s="97">
        <v>216000</v>
      </c>
      <c r="AV22" s="97">
        <v>0</v>
      </c>
      <c r="AW22" s="97">
        <v>13800</v>
      </c>
      <c r="AX22" s="97">
        <v>0</v>
      </c>
      <c r="AY22" s="97">
        <v>0</v>
      </c>
      <c r="AZ22" s="97">
        <v>0</v>
      </c>
      <c r="BA22" s="97">
        <v>0</v>
      </c>
      <c r="BB22" s="97">
        <v>0</v>
      </c>
      <c r="BC22" s="97">
        <v>0</v>
      </c>
      <c r="BD22" s="97">
        <v>0</v>
      </c>
      <c r="BE22" s="97">
        <v>0</v>
      </c>
      <c r="BF22" s="97">
        <v>248700</v>
      </c>
      <c r="BG22" s="97">
        <v>0</v>
      </c>
      <c r="BH22" s="97">
        <v>0</v>
      </c>
      <c r="BI22" s="97">
        <v>0</v>
      </c>
      <c r="BJ22" s="97">
        <v>0</v>
      </c>
      <c r="BK22" s="97">
        <v>0</v>
      </c>
      <c r="BL22" s="97">
        <v>262500</v>
      </c>
      <c r="BM22" s="97"/>
      <c r="BN22" s="97"/>
      <c r="BO22" s="97"/>
      <c r="BP22" s="101"/>
      <c r="BQ22" s="91"/>
      <c r="BR22" s="91"/>
      <c r="BS22" s="102">
        <v>0.399</v>
      </c>
      <c r="BT22" s="102">
        <v>0</v>
      </c>
      <c r="BU22" s="102">
        <v>0</v>
      </c>
      <c r="BV22" s="102">
        <v>0.033</v>
      </c>
      <c r="BW22" s="102">
        <v>1.446</v>
      </c>
      <c r="BX22" s="102">
        <v>0</v>
      </c>
      <c r="BY22" s="102">
        <v>0</v>
      </c>
      <c r="BZ22" s="102">
        <v>0.702</v>
      </c>
      <c r="CA22" s="102">
        <v>0</v>
      </c>
      <c r="CB22" s="102">
        <v>0.036</v>
      </c>
      <c r="CC22" s="102">
        <v>2.616</v>
      </c>
      <c r="CD22" s="103">
        <v>90.37</v>
      </c>
      <c r="CE22" s="102">
        <v>2.3528518672284187</v>
      </c>
      <c r="CF22" s="104"/>
      <c r="CG22" s="97"/>
      <c r="CH22" s="97"/>
      <c r="CI22" s="97"/>
      <c r="CJ22" s="105"/>
      <c r="CK22" s="106" t="s">
        <v>200</v>
      </c>
      <c r="CL22" s="107" t="s">
        <v>189</v>
      </c>
      <c r="CM22" s="108">
        <v>1738303772</v>
      </c>
      <c r="CN22" s="108">
        <v>1287832</v>
      </c>
      <c r="CO22" s="113">
        <v>0.074</v>
      </c>
    </row>
    <row r="23" spans="1:93" s="110" customFormat="1" ht="17.25" customHeight="1">
      <c r="A23" s="77" t="s">
        <v>156</v>
      </c>
      <c r="B23" s="78" t="s">
        <v>157</v>
      </c>
      <c r="C23" s="79">
        <v>1362000600</v>
      </c>
      <c r="D23" s="79">
        <v>3292138000</v>
      </c>
      <c r="E23" s="80">
        <v>4654138600</v>
      </c>
      <c r="F23" s="81">
        <v>18334000</v>
      </c>
      <c r="G23" s="81">
        <v>4635804600</v>
      </c>
      <c r="H23" s="82">
        <v>7199213</v>
      </c>
      <c r="I23" s="80">
        <v>4643003813</v>
      </c>
      <c r="J23" s="83">
        <v>2.084</v>
      </c>
      <c r="K23" s="84">
        <v>114.77</v>
      </c>
      <c r="L23" s="85"/>
      <c r="M23" s="82"/>
      <c r="N23" s="86">
        <v>593466173</v>
      </c>
      <c r="O23" s="87">
        <v>0</v>
      </c>
      <c r="P23" s="80">
        <v>4049537640</v>
      </c>
      <c r="Q23" s="88">
        <v>14653951.71</v>
      </c>
      <c r="R23" s="88"/>
      <c r="S23" s="88"/>
      <c r="T23" s="89">
        <v>1131.04</v>
      </c>
      <c r="U23" s="89"/>
      <c r="V23" s="90">
        <v>14652820.670000002</v>
      </c>
      <c r="W23" s="91"/>
      <c r="X23" s="92">
        <v>14652820.670000002</v>
      </c>
      <c r="Y23" s="93"/>
      <c r="Z23" s="93"/>
      <c r="AA23" s="94">
        <v>1214767.89</v>
      </c>
      <c r="AB23" s="95">
        <v>64483178</v>
      </c>
      <c r="AC23" s="95">
        <v>0</v>
      </c>
      <c r="AD23" s="95"/>
      <c r="AE23" s="95">
        <v>14597946.02</v>
      </c>
      <c r="AF23" s="95">
        <v>464300.38</v>
      </c>
      <c r="AG23" s="95">
        <v>1341116.29</v>
      </c>
      <c r="AH23" s="96">
        <v>96754129.25</v>
      </c>
      <c r="AI23" s="97">
        <v>115687900</v>
      </c>
      <c r="AJ23" s="97">
        <v>32807300</v>
      </c>
      <c r="AK23" s="97">
        <v>108588600</v>
      </c>
      <c r="AL23" s="97">
        <v>19029900</v>
      </c>
      <c r="AM23" s="97">
        <v>3145900</v>
      </c>
      <c r="AN23" s="97">
        <v>569301300</v>
      </c>
      <c r="AO23" s="98">
        <v>848560900</v>
      </c>
      <c r="AP23" s="99">
        <v>2780000</v>
      </c>
      <c r="AQ23" s="99">
        <v>8592171.79</v>
      </c>
      <c r="AR23" s="99">
        <v>140000</v>
      </c>
      <c r="AS23" s="100">
        <v>11512171.79</v>
      </c>
      <c r="AT23" s="97">
        <v>6500</v>
      </c>
      <c r="AU23" s="97">
        <v>41250</v>
      </c>
      <c r="AV23" s="97">
        <v>9785100</v>
      </c>
      <c r="AW23" s="97">
        <v>5060300</v>
      </c>
      <c r="AX23" s="97">
        <v>0</v>
      </c>
      <c r="AY23" s="97">
        <v>0</v>
      </c>
      <c r="AZ23" s="97">
        <v>3488600</v>
      </c>
      <c r="BA23" s="97">
        <v>0</v>
      </c>
      <c r="BB23" s="97">
        <v>0</v>
      </c>
      <c r="BC23" s="97">
        <v>0</v>
      </c>
      <c r="BD23" s="97">
        <v>0</v>
      </c>
      <c r="BE23" s="97">
        <v>0</v>
      </c>
      <c r="BF23" s="97">
        <v>0</v>
      </c>
      <c r="BG23" s="97">
        <v>0</v>
      </c>
      <c r="BH23" s="97">
        <v>0</v>
      </c>
      <c r="BI23" s="97">
        <v>0</v>
      </c>
      <c r="BJ23" s="97">
        <v>0</v>
      </c>
      <c r="BK23" s="97">
        <v>0</v>
      </c>
      <c r="BL23" s="97">
        <v>18334000</v>
      </c>
      <c r="BM23" s="97"/>
      <c r="BN23" s="97"/>
      <c r="BO23" s="97"/>
      <c r="BP23" s="101"/>
      <c r="BQ23" s="91"/>
      <c r="BR23" s="91"/>
      <c r="BS23" s="102">
        <v>0.316</v>
      </c>
      <c r="BT23" s="102">
        <v>0</v>
      </c>
      <c r="BU23" s="102">
        <v>0</v>
      </c>
      <c r="BV23" s="102">
        <v>0.027</v>
      </c>
      <c r="BW23" s="102">
        <v>1.389</v>
      </c>
      <c r="BX23" s="102">
        <v>0</v>
      </c>
      <c r="BY23" s="102">
        <v>0</v>
      </c>
      <c r="BZ23" s="102">
        <v>0.314</v>
      </c>
      <c r="CA23" s="102">
        <v>0.01</v>
      </c>
      <c r="CB23" s="102">
        <v>0.028</v>
      </c>
      <c r="CC23" s="102">
        <v>2.084</v>
      </c>
      <c r="CD23" s="103">
        <v>114.77</v>
      </c>
      <c r="CE23" s="102">
        <v>2.389263611092154</v>
      </c>
      <c r="CF23" s="104"/>
      <c r="CG23" s="97"/>
      <c r="CH23" s="97"/>
      <c r="CI23" s="97"/>
      <c r="CJ23" s="105"/>
      <c r="CK23" s="106" t="s">
        <v>200</v>
      </c>
      <c r="CL23" s="107" t="s">
        <v>198</v>
      </c>
      <c r="CM23" s="108">
        <v>1469382971</v>
      </c>
      <c r="CN23" s="108">
        <v>997700</v>
      </c>
      <c r="CO23" s="113">
        <v>0.068</v>
      </c>
    </row>
    <row r="24" spans="1:93" s="110" customFormat="1" ht="17.25" customHeight="1">
      <c r="A24" s="77" t="s">
        <v>158</v>
      </c>
      <c r="B24" s="78" t="s">
        <v>159</v>
      </c>
      <c r="C24" s="79">
        <v>801604600</v>
      </c>
      <c r="D24" s="79">
        <v>1485363000</v>
      </c>
      <c r="E24" s="80">
        <v>2286967600</v>
      </c>
      <c r="F24" s="81">
        <v>959400</v>
      </c>
      <c r="G24" s="81">
        <v>2286008200</v>
      </c>
      <c r="H24" s="82">
        <v>51</v>
      </c>
      <c r="I24" s="80">
        <v>2286008251</v>
      </c>
      <c r="J24" s="83">
        <v>4.886</v>
      </c>
      <c r="K24" s="84">
        <v>50.67</v>
      </c>
      <c r="L24" s="85"/>
      <c r="M24" s="82"/>
      <c r="N24" s="86">
        <v>0</v>
      </c>
      <c r="O24" s="87">
        <v>2283916614</v>
      </c>
      <c r="P24" s="80">
        <v>4569924865</v>
      </c>
      <c r="Q24" s="88">
        <v>16537062.81</v>
      </c>
      <c r="R24" s="88"/>
      <c r="S24" s="88"/>
      <c r="T24" s="89">
        <v>20076.22</v>
      </c>
      <c r="U24" s="89"/>
      <c r="V24" s="90">
        <v>16516986.59</v>
      </c>
      <c r="W24" s="91"/>
      <c r="X24" s="92">
        <v>16516986.59</v>
      </c>
      <c r="Y24" s="93"/>
      <c r="Z24" s="93"/>
      <c r="AA24" s="94">
        <v>1369209.75</v>
      </c>
      <c r="AB24" s="95">
        <v>62254946</v>
      </c>
      <c r="AC24" s="95">
        <v>0</v>
      </c>
      <c r="AD24" s="95"/>
      <c r="AE24" s="95">
        <v>29581971.77</v>
      </c>
      <c r="AF24" s="95">
        <v>457201.65</v>
      </c>
      <c r="AG24" s="95">
        <v>1498367</v>
      </c>
      <c r="AH24" s="96">
        <v>111678682.76</v>
      </c>
      <c r="AI24" s="97">
        <v>47662400</v>
      </c>
      <c r="AJ24" s="97">
        <v>11454700</v>
      </c>
      <c r="AK24" s="97">
        <v>80005700</v>
      </c>
      <c r="AL24" s="97">
        <v>18985800</v>
      </c>
      <c r="AM24" s="97">
        <v>2150000</v>
      </c>
      <c r="AN24" s="97">
        <v>445211100</v>
      </c>
      <c r="AO24" s="98">
        <v>605469700</v>
      </c>
      <c r="AP24" s="99">
        <v>3500000</v>
      </c>
      <c r="AQ24" s="99">
        <v>20956754.98</v>
      </c>
      <c r="AR24" s="99">
        <v>1200000</v>
      </c>
      <c r="AS24" s="100">
        <v>25656754.98</v>
      </c>
      <c r="AT24" s="97">
        <v>84750</v>
      </c>
      <c r="AU24" s="97">
        <v>267500</v>
      </c>
      <c r="AV24" s="97">
        <v>0</v>
      </c>
      <c r="AW24" s="97">
        <v>673000</v>
      </c>
      <c r="AX24" s="97">
        <v>0</v>
      </c>
      <c r="AY24" s="97">
        <v>0</v>
      </c>
      <c r="AZ24" s="97">
        <v>0</v>
      </c>
      <c r="BA24" s="97">
        <v>0</v>
      </c>
      <c r="BB24" s="97">
        <v>0</v>
      </c>
      <c r="BC24" s="97">
        <v>0</v>
      </c>
      <c r="BD24" s="97">
        <v>0</v>
      </c>
      <c r="BE24" s="97">
        <v>286400</v>
      </c>
      <c r="BF24" s="97">
        <v>0</v>
      </c>
      <c r="BG24" s="97">
        <v>0</v>
      </c>
      <c r="BH24" s="97">
        <v>0</v>
      </c>
      <c r="BI24" s="97">
        <v>0</v>
      </c>
      <c r="BJ24" s="97">
        <v>0</v>
      </c>
      <c r="BK24" s="97">
        <v>0</v>
      </c>
      <c r="BL24" s="97">
        <v>959400</v>
      </c>
      <c r="BM24" s="97"/>
      <c r="BN24" s="97"/>
      <c r="BO24" s="97"/>
      <c r="BP24" s="101"/>
      <c r="BQ24" s="91"/>
      <c r="BR24" s="91"/>
      <c r="BS24" s="102">
        <v>0.723</v>
      </c>
      <c r="BT24" s="102">
        <v>0</v>
      </c>
      <c r="BU24" s="102">
        <v>0</v>
      </c>
      <c r="BV24" s="102">
        <v>0.06</v>
      </c>
      <c r="BW24" s="102">
        <v>2.7239999999999998</v>
      </c>
      <c r="BX24" s="102">
        <v>0</v>
      </c>
      <c r="BY24" s="102">
        <v>0</v>
      </c>
      <c r="BZ24" s="102">
        <v>1.294</v>
      </c>
      <c r="CA24" s="102">
        <v>0.02</v>
      </c>
      <c r="CB24" s="102">
        <v>0.065</v>
      </c>
      <c r="CC24" s="102">
        <v>4.886</v>
      </c>
      <c r="CD24" s="103">
        <v>50.67</v>
      </c>
      <c r="CE24" s="102">
        <v>2.443775030423832</v>
      </c>
      <c r="CF24" s="104"/>
      <c r="CG24" s="97"/>
      <c r="CH24" s="97"/>
      <c r="CI24" s="97"/>
      <c r="CJ24" s="105"/>
      <c r="CK24" s="106" t="s">
        <v>200</v>
      </c>
      <c r="CL24" s="107" t="s">
        <v>190</v>
      </c>
      <c r="CM24" s="108">
        <v>2714522072</v>
      </c>
      <c r="CN24" s="108">
        <v>1239048</v>
      </c>
      <c r="CO24" s="113">
        <v>0.046</v>
      </c>
    </row>
    <row r="25" spans="1:93" s="110" customFormat="1" ht="17.25" customHeight="1">
      <c r="A25" s="77" t="s">
        <v>160</v>
      </c>
      <c r="B25" s="78" t="s">
        <v>161</v>
      </c>
      <c r="C25" s="79">
        <v>462923600</v>
      </c>
      <c r="D25" s="79">
        <v>443833400</v>
      </c>
      <c r="E25" s="80">
        <v>906757000</v>
      </c>
      <c r="F25" s="81">
        <v>0</v>
      </c>
      <c r="G25" s="81">
        <v>906757000</v>
      </c>
      <c r="H25" s="82">
        <v>0</v>
      </c>
      <c r="I25" s="80">
        <v>906757000</v>
      </c>
      <c r="J25" s="83">
        <v>2.637</v>
      </c>
      <c r="K25" s="84">
        <v>105.72</v>
      </c>
      <c r="L25" s="85"/>
      <c r="M25" s="82"/>
      <c r="N25" s="86">
        <v>46989263</v>
      </c>
      <c r="O25" s="87">
        <v>0</v>
      </c>
      <c r="P25" s="80">
        <v>859767737</v>
      </c>
      <c r="Q25" s="88">
        <v>3111218.12</v>
      </c>
      <c r="R25" s="88"/>
      <c r="S25" s="88"/>
      <c r="T25" s="89">
        <v>5155.59</v>
      </c>
      <c r="U25" s="89"/>
      <c r="V25" s="90">
        <v>3106062.5300000003</v>
      </c>
      <c r="W25" s="91"/>
      <c r="X25" s="92">
        <v>3106062.5300000003</v>
      </c>
      <c r="Y25" s="93"/>
      <c r="Z25" s="93"/>
      <c r="AA25" s="94">
        <v>257506.59</v>
      </c>
      <c r="AB25" s="95">
        <v>9678221</v>
      </c>
      <c r="AC25" s="95">
        <v>0</v>
      </c>
      <c r="AD25" s="95"/>
      <c r="AE25" s="95">
        <v>10590437.99</v>
      </c>
      <c r="AF25" s="95">
        <v>0</v>
      </c>
      <c r="AG25" s="95">
        <v>272406.71</v>
      </c>
      <c r="AH25" s="96">
        <v>23904634.82</v>
      </c>
      <c r="AI25" s="97">
        <v>7106100</v>
      </c>
      <c r="AJ25" s="97">
        <v>0</v>
      </c>
      <c r="AK25" s="97">
        <v>54801400</v>
      </c>
      <c r="AL25" s="97">
        <v>25901700</v>
      </c>
      <c r="AM25" s="97">
        <v>2035000</v>
      </c>
      <c r="AN25" s="97">
        <v>27457700</v>
      </c>
      <c r="AO25" s="98">
        <v>117301900</v>
      </c>
      <c r="AP25" s="99">
        <v>468000</v>
      </c>
      <c r="AQ25" s="99">
        <v>6037375.2</v>
      </c>
      <c r="AR25" s="99">
        <v>0</v>
      </c>
      <c r="AS25" s="100">
        <v>6505375.2</v>
      </c>
      <c r="AT25" s="97">
        <v>16500</v>
      </c>
      <c r="AU25" s="97">
        <v>53250</v>
      </c>
      <c r="AV25" s="97">
        <v>0</v>
      </c>
      <c r="AW25" s="97">
        <v>0</v>
      </c>
      <c r="AX25" s="97">
        <v>0</v>
      </c>
      <c r="AY25" s="97">
        <v>0</v>
      </c>
      <c r="AZ25" s="97">
        <v>0</v>
      </c>
      <c r="BA25" s="97">
        <v>0</v>
      </c>
      <c r="BB25" s="97">
        <v>0</v>
      </c>
      <c r="BC25" s="97">
        <v>0</v>
      </c>
      <c r="BD25" s="97">
        <v>0</v>
      </c>
      <c r="BE25" s="97">
        <v>0</v>
      </c>
      <c r="BF25" s="97">
        <v>0</v>
      </c>
      <c r="BG25" s="97">
        <v>0</v>
      </c>
      <c r="BH25" s="97">
        <v>0</v>
      </c>
      <c r="BI25" s="97">
        <v>0</v>
      </c>
      <c r="BJ25" s="97">
        <v>0</v>
      </c>
      <c r="BK25" s="97">
        <v>0</v>
      </c>
      <c r="BL25" s="97">
        <v>0</v>
      </c>
      <c r="BM25" s="97"/>
      <c r="BN25" s="97"/>
      <c r="BO25" s="97"/>
      <c r="BP25" s="101"/>
      <c r="BQ25" s="91"/>
      <c r="BR25" s="91"/>
      <c r="BS25" s="102">
        <v>0.343</v>
      </c>
      <c r="BT25" s="102">
        <v>0</v>
      </c>
      <c r="BU25" s="102">
        <v>0</v>
      </c>
      <c r="BV25" s="102">
        <v>0.029</v>
      </c>
      <c r="BW25" s="102">
        <v>1.0679999999999998</v>
      </c>
      <c r="BX25" s="102">
        <v>0</v>
      </c>
      <c r="BY25" s="102">
        <v>0</v>
      </c>
      <c r="BZ25" s="102">
        <v>1.167</v>
      </c>
      <c r="CA25" s="102">
        <v>0</v>
      </c>
      <c r="CB25" s="102">
        <v>0.03</v>
      </c>
      <c r="CC25" s="102">
        <v>2.637</v>
      </c>
      <c r="CD25" s="103">
        <v>105.72</v>
      </c>
      <c r="CE25" s="102">
        <v>2.7803596007697133</v>
      </c>
      <c r="CF25" s="104"/>
      <c r="CG25" s="97"/>
      <c r="CH25" s="97"/>
      <c r="CI25" s="97"/>
      <c r="CJ25" s="105"/>
      <c r="CK25" s="106" t="s">
        <v>200</v>
      </c>
      <c r="CL25" s="107" t="s">
        <v>191</v>
      </c>
      <c r="CM25" s="108">
        <v>369647471</v>
      </c>
      <c r="CN25" s="108">
        <v>298800</v>
      </c>
      <c r="CO25" s="113">
        <v>0.081</v>
      </c>
    </row>
    <row r="26" spans="1:93" s="110" customFormat="1" ht="17.25" customHeight="1">
      <c r="A26" s="77" t="s">
        <v>162</v>
      </c>
      <c r="B26" s="78" t="s">
        <v>163</v>
      </c>
      <c r="C26" s="79">
        <v>1399172400</v>
      </c>
      <c r="D26" s="79">
        <v>2248728900</v>
      </c>
      <c r="E26" s="80">
        <v>3647901300</v>
      </c>
      <c r="F26" s="81">
        <v>13106700</v>
      </c>
      <c r="G26" s="81">
        <v>3634794600</v>
      </c>
      <c r="H26" s="82">
        <v>6523012</v>
      </c>
      <c r="I26" s="80">
        <v>3641317612</v>
      </c>
      <c r="J26" s="83">
        <v>4.857</v>
      </c>
      <c r="K26" s="84">
        <v>41.7</v>
      </c>
      <c r="L26" s="85"/>
      <c r="M26" s="82"/>
      <c r="N26" s="86">
        <v>0</v>
      </c>
      <c r="O26" s="87">
        <v>5110096349</v>
      </c>
      <c r="P26" s="80">
        <v>8751413961</v>
      </c>
      <c r="Q26" s="88">
        <v>31668503.66</v>
      </c>
      <c r="R26" s="88"/>
      <c r="S26" s="88"/>
      <c r="T26" s="89">
        <v>59792.31</v>
      </c>
      <c r="U26" s="89"/>
      <c r="V26" s="90">
        <v>31608711.35</v>
      </c>
      <c r="W26" s="91"/>
      <c r="X26" s="92">
        <v>31608711.35</v>
      </c>
      <c r="Y26" s="93"/>
      <c r="Z26" s="93"/>
      <c r="AA26" s="94">
        <v>2620311.29</v>
      </c>
      <c r="AB26" s="95">
        <v>108441707</v>
      </c>
      <c r="AC26" s="95">
        <v>0</v>
      </c>
      <c r="AD26" s="95"/>
      <c r="AE26" s="95">
        <v>29821799.72</v>
      </c>
      <c r="AF26" s="95">
        <v>1456525</v>
      </c>
      <c r="AG26" s="95">
        <v>2893451</v>
      </c>
      <c r="AH26" s="96">
        <v>176842505.35999998</v>
      </c>
      <c r="AI26" s="97">
        <v>153456000</v>
      </c>
      <c r="AJ26" s="97">
        <v>5700000</v>
      </c>
      <c r="AK26" s="97">
        <v>166133900</v>
      </c>
      <c r="AL26" s="97">
        <v>35937400</v>
      </c>
      <c r="AM26" s="97">
        <v>20081800</v>
      </c>
      <c r="AN26" s="97">
        <v>13366500</v>
      </c>
      <c r="AO26" s="98">
        <v>394675600</v>
      </c>
      <c r="AP26" s="99">
        <v>3000000</v>
      </c>
      <c r="AQ26" s="99">
        <v>15085016.99</v>
      </c>
      <c r="AR26" s="99">
        <v>1555000</v>
      </c>
      <c r="AS26" s="100">
        <v>19640016.990000002</v>
      </c>
      <c r="AT26" s="97">
        <v>32750</v>
      </c>
      <c r="AU26" s="97">
        <v>137500</v>
      </c>
      <c r="AV26" s="97">
        <v>0</v>
      </c>
      <c r="AW26" s="97">
        <v>13106700</v>
      </c>
      <c r="AX26" s="97">
        <v>0</v>
      </c>
      <c r="AY26" s="97">
        <v>0</v>
      </c>
      <c r="AZ26" s="97">
        <v>0</v>
      </c>
      <c r="BA26" s="97">
        <v>0</v>
      </c>
      <c r="BB26" s="97">
        <v>0</v>
      </c>
      <c r="BC26" s="97">
        <v>0</v>
      </c>
      <c r="BD26" s="97">
        <v>0</v>
      </c>
      <c r="BE26" s="97">
        <v>0</v>
      </c>
      <c r="BF26" s="97">
        <v>0</v>
      </c>
      <c r="BG26" s="97">
        <v>0</v>
      </c>
      <c r="BH26" s="97">
        <v>0</v>
      </c>
      <c r="BI26" s="97">
        <v>0</v>
      </c>
      <c r="BJ26" s="97">
        <v>0</v>
      </c>
      <c r="BK26" s="97">
        <v>0</v>
      </c>
      <c r="BL26" s="97">
        <v>13106700</v>
      </c>
      <c r="BM26" s="97"/>
      <c r="BN26" s="97"/>
      <c r="BO26" s="97"/>
      <c r="BP26" s="101"/>
      <c r="BQ26" s="91"/>
      <c r="BR26" s="91"/>
      <c r="BS26" s="102">
        <v>0.869</v>
      </c>
      <c r="BT26" s="102">
        <v>0</v>
      </c>
      <c r="BU26" s="102">
        <v>0</v>
      </c>
      <c r="BV26" s="102">
        <v>0.072</v>
      </c>
      <c r="BW26" s="102">
        <v>2.979</v>
      </c>
      <c r="BX26" s="102">
        <v>0</v>
      </c>
      <c r="BY26" s="102">
        <v>0</v>
      </c>
      <c r="BZ26" s="102">
        <v>0.819</v>
      </c>
      <c r="CA26" s="102">
        <v>0.039</v>
      </c>
      <c r="CB26" s="102">
        <v>0.079</v>
      </c>
      <c r="CC26" s="102">
        <v>4.857</v>
      </c>
      <c r="CD26" s="103">
        <v>41.7</v>
      </c>
      <c r="CE26" s="102">
        <v>2.0207306630458226</v>
      </c>
      <c r="CF26" s="104"/>
      <c r="CG26" s="97"/>
      <c r="CH26" s="97"/>
      <c r="CI26" s="97"/>
      <c r="CJ26" s="105"/>
      <c r="CK26" s="106" t="s">
        <v>201</v>
      </c>
      <c r="CL26" s="107" t="s">
        <v>190</v>
      </c>
      <c r="CM26" s="108">
        <v>4619577413</v>
      </c>
      <c r="CN26" s="108">
        <v>1848000</v>
      </c>
      <c r="CO26" s="109">
        <v>0.04</v>
      </c>
    </row>
    <row r="27" spans="1:93" s="110" customFormat="1" ht="17.25" customHeight="1">
      <c r="A27" s="77" t="s">
        <v>164</v>
      </c>
      <c r="B27" s="78" t="s">
        <v>165</v>
      </c>
      <c r="C27" s="79">
        <v>427405980</v>
      </c>
      <c r="D27" s="79">
        <v>968152125</v>
      </c>
      <c r="E27" s="80">
        <v>1395558105</v>
      </c>
      <c r="F27" s="81">
        <v>817075</v>
      </c>
      <c r="G27" s="81">
        <v>1394741030</v>
      </c>
      <c r="H27" s="82">
        <v>1870885</v>
      </c>
      <c r="I27" s="80">
        <v>1396611915</v>
      </c>
      <c r="J27" s="83">
        <v>5.797000000000001</v>
      </c>
      <c r="K27" s="84">
        <v>36.86</v>
      </c>
      <c r="L27" s="85"/>
      <c r="M27" s="82"/>
      <c r="N27" s="86">
        <v>0</v>
      </c>
      <c r="O27" s="87">
        <v>2417182733</v>
      </c>
      <c r="P27" s="80">
        <v>3813794648</v>
      </c>
      <c r="Q27" s="88">
        <v>13800874.96</v>
      </c>
      <c r="R27" s="88"/>
      <c r="S27" s="88"/>
      <c r="T27" s="89">
        <v>111364.64</v>
      </c>
      <c r="U27" s="89"/>
      <c r="V27" s="90">
        <v>13689510.32</v>
      </c>
      <c r="W27" s="91"/>
      <c r="X27" s="92">
        <v>13689510.32</v>
      </c>
      <c r="Y27" s="93"/>
      <c r="Z27" s="93"/>
      <c r="AA27" s="94">
        <v>1134601.17</v>
      </c>
      <c r="AB27" s="95">
        <v>46897014</v>
      </c>
      <c r="AC27" s="95">
        <v>0</v>
      </c>
      <c r="AD27" s="95"/>
      <c r="AE27" s="95">
        <v>17977795.52</v>
      </c>
      <c r="AF27" s="95">
        <v>0</v>
      </c>
      <c r="AG27" s="95">
        <v>1256928</v>
      </c>
      <c r="AH27" s="96">
        <v>80955849.01</v>
      </c>
      <c r="AI27" s="97">
        <v>45337500</v>
      </c>
      <c r="AJ27" s="97">
        <v>3490400</v>
      </c>
      <c r="AK27" s="97">
        <v>33434500</v>
      </c>
      <c r="AL27" s="97">
        <v>9192800</v>
      </c>
      <c r="AM27" s="97">
        <v>1362200</v>
      </c>
      <c r="AN27" s="97">
        <v>4731900</v>
      </c>
      <c r="AO27" s="98">
        <v>97549300</v>
      </c>
      <c r="AP27" s="99">
        <v>1740000</v>
      </c>
      <c r="AQ27" s="99">
        <v>6691535.31</v>
      </c>
      <c r="AR27" s="99">
        <v>865000</v>
      </c>
      <c r="AS27" s="100">
        <v>9296535.309999999</v>
      </c>
      <c r="AT27" s="97">
        <v>41500</v>
      </c>
      <c r="AU27" s="97">
        <v>161500</v>
      </c>
      <c r="AV27" s="97">
        <v>0</v>
      </c>
      <c r="AW27" s="97">
        <v>0</v>
      </c>
      <c r="AX27" s="97">
        <v>0</v>
      </c>
      <c r="AY27" s="97">
        <v>0</v>
      </c>
      <c r="AZ27" s="97">
        <v>0</v>
      </c>
      <c r="BA27" s="97">
        <v>0</v>
      </c>
      <c r="BB27" s="97">
        <v>0</v>
      </c>
      <c r="BC27" s="97">
        <v>0</v>
      </c>
      <c r="BD27" s="97">
        <v>0</v>
      </c>
      <c r="BE27" s="97">
        <v>166775</v>
      </c>
      <c r="BF27" s="97">
        <v>650300</v>
      </c>
      <c r="BG27" s="97">
        <v>0</v>
      </c>
      <c r="BH27" s="97">
        <v>0</v>
      </c>
      <c r="BI27" s="97">
        <v>0</v>
      </c>
      <c r="BJ27" s="97">
        <v>0</v>
      </c>
      <c r="BK27" s="97">
        <v>0</v>
      </c>
      <c r="BL27" s="97">
        <v>817075</v>
      </c>
      <c r="BM27" s="97"/>
      <c r="BN27" s="97"/>
      <c r="BO27" s="97"/>
      <c r="BP27" s="101"/>
      <c r="BQ27" s="91"/>
      <c r="BR27" s="91"/>
      <c r="BS27" s="102">
        <v>0.981</v>
      </c>
      <c r="BT27" s="102">
        <v>0</v>
      </c>
      <c r="BU27" s="102">
        <v>0</v>
      </c>
      <c r="BV27" s="102">
        <v>0.082</v>
      </c>
      <c r="BW27" s="102">
        <v>3.358</v>
      </c>
      <c r="BX27" s="102">
        <v>0</v>
      </c>
      <c r="BY27" s="102">
        <v>0</v>
      </c>
      <c r="BZ27" s="102">
        <v>1.287</v>
      </c>
      <c r="CA27" s="102">
        <v>0</v>
      </c>
      <c r="CB27" s="102">
        <v>0.089</v>
      </c>
      <c r="CC27" s="102">
        <v>5.797000000000001</v>
      </c>
      <c r="CD27" s="103">
        <v>36.86</v>
      </c>
      <c r="CE27" s="102">
        <v>2.1227112753030433</v>
      </c>
      <c r="CF27" s="104"/>
      <c r="CG27" s="97"/>
      <c r="CH27" s="97"/>
      <c r="CI27" s="97"/>
      <c r="CJ27" s="105"/>
      <c r="CK27" s="106" t="s">
        <v>202</v>
      </c>
      <c r="CL27" s="107" t="s">
        <v>190</v>
      </c>
      <c r="CM27" s="108">
        <v>978257601</v>
      </c>
      <c r="CN27" s="108">
        <v>793560</v>
      </c>
      <c r="CO27" s="113">
        <v>0.082</v>
      </c>
    </row>
    <row r="28" spans="1:93" s="110" customFormat="1" ht="17.25" customHeight="1">
      <c r="A28" s="77" t="s">
        <v>166</v>
      </c>
      <c r="B28" s="78" t="s">
        <v>167</v>
      </c>
      <c r="C28" s="79">
        <v>110832000</v>
      </c>
      <c r="D28" s="79">
        <v>300857000</v>
      </c>
      <c r="E28" s="80">
        <v>411689000</v>
      </c>
      <c r="F28" s="81">
        <v>0</v>
      </c>
      <c r="G28" s="81">
        <v>411689000</v>
      </c>
      <c r="H28" s="82">
        <v>0</v>
      </c>
      <c r="I28" s="80">
        <v>411689000</v>
      </c>
      <c r="J28" s="83">
        <v>7.452</v>
      </c>
      <c r="K28" s="84">
        <v>30.82</v>
      </c>
      <c r="L28" s="85"/>
      <c r="M28" s="82"/>
      <c r="N28" s="86">
        <v>0</v>
      </c>
      <c r="O28" s="87">
        <v>929498237</v>
      </c>
      <c r="P28" s="80">
        <v>1341187237</v>
      </c>
      <c r="Q28" s="88">
        <v>4853317.77</v>
      </c>
      <c r="R28" s="88"/>
      <c r="S28" s="88"/>
      <c r="T28" s="89">
        <v>3729.96</v>
      </c>
      <c r="U28" s="89"/>
      <c r="V28" s="90">
        <v>4849587.81</v>
      </c>
      <c r="W28" s="91"/>
      <c r="X28" s="92">
        <v>4849587.81</v>
      </c>
      <c r="Y28" s="93"/>
      <c r="Z28" s="93"/>
      <c r="AA28" s="94">
        <v>402048.84</v>
      </c>
      <c r="AB28" s="95">
        <v>16444319</v>
      </c>
      <c r="AC28" s="95">
        <v>0</v>
      </c>
      <c r="AD28" s="95"/>
      <c r="AE28" s="95">
        <v>8534756</v>
      </c>
      <c r="AF28" s="95">
        <v>0</v>
      </c>
      <c r="AG28" s="95">
        <v>446130</v>
      </c>
      <c r="AH28" s="96">
        <v>30676841.65</v>
      </c>
      <c r="AI28" s="97">
        <v>13511000</v>
      </c>
      <c r="AJ28" s="97">
        <v>1070000</v>
      </c>
      <c r="AK28" s="97">
        <v>12429500</v>
      </c>
      <c r="AL28" s="97">
        <v>19519000</v>
      </c>
      <c r="AM28" s="97">
        <v>845800</v>
      </c>
      <c r="AN28" s="97">
        <v>1505300</v>
      </c>
      <c r="AO28" s="98">
        <v>48880600</v>
      </c>
      <c r="AP28" s="99">
        <v>1392790.18</v>
      </c>
      <c r="AQ28" s="99">
        <v>6272281.21</v>
      </c>
      <c r="AR28" s="99">
        <v>605000</v>
      </c>
      <c r="AS28" s="100">
        <v>8270071.39</v>
      </c>
      <c r="AT28" s="97">
        <v>29000</v>
      </c>
      <c r="AU28" s="97">
        <v>93250</v>
      </c>
      <c r="AV28" s="97">
        <v>0</v>
      </c>
      <c r="AW28" s="97">
        <v>0</v>
      </c>
      <c r="AX28" s="97">
        <v>0</v>
      </c>
      <c r="AY28" s="97">
        <v>0</v>
      </c>
      <c r="AZ28" s="97">
        <v>0</v>
      </c>
      <c r="BA28" s="97">
        <v>0</v>
      </c>
      <c r="BB28" s="97">
        <v>0</v>
      </c>
      <c r="BC28" s="97">
        <v>0</v>
      </c>
      <c r="BD28" s="97">
        <v>0</v>
      </c>
      <c r="BE28" s="97">
        <v>0</v>
      </c>
      <c r="BF28" s="97">
        <v>0</v>
      </c>
      <c r="BG28" s="97">
        <v>0</v>
      </c>
      <c r="BH28" s="97">
        <v>0</v>
      </c>
      <c r="BI28" s="97">
        <v>0</v>
      </c>
      <c r="BJ28" s="97">
        <v>0</v>
      </c>
      <c r="BK28" s="97">
        <v>0</v>
      </c>
      <c r="BL28" s="97">
        <v>0</v>
      </c>
      <c r="BM28" s="97"/>
      <c r="BN28" s="97"/>
      <c r="BO28" s="97"/>
      <c r="BP28" s="101"/>
      <c r="BQ28" s="91"/>
      <c r="BR28" s="91"/>
      <c r="BS28" s="102">
        <v>1.178</v>
      </c>
      <c r="BT28" s="102">
        <v>0</v>
      </c>
      <c r="BU28" s="102">
        <v>0</v>
      </c>
      <c r="BV28" s="102">
        <v>0.098</v>
      </c>
      <c r="BW28" s="102">
        <v>3.995</v>
      </c>
      <c r="BX28" s="102">
        <v>0</v>
      </c>
      <c r="BY28" s="102">
        <v>0</v>
      </c>
      <c r="BZ28" s="102">
        <v>2.073</v>
      </c>
      <c r="CA28" s="102">
        <v>0</v>
      </c>
      <c r="CB28" s="102">
        <v>0.108</v>
      </c>
      <c r="CC28" s="102">
        <v>7.452</v>
      </c>
      <c r="CD28" s="103">
        <v>30.82</v>
      </c>
      <c r="CE28" s="102">
        <v>2.287290007219178</v>
      </c>
      <c r="CF28" s="104"/>
      <c r="CG28" s="97"/>
      <c r="CH28" s="97"/>
      <c r="CI28" s="97"/>
      <c r="CJ28" s="105"/>
      <c r="CK28" s="106" t="s">
        <v>202</v>
      </c>
      <c r="CL28" s="107" t="s">
        <v>189</v>
      </c>
      <c r="CM28" s="108">
        <v>2063330541</v>
      </c>
      <c r="CN28" s="108">
        <v>940475</v>
      </c>
      <c r="CO28" s="113">
        <v>0.046</v>
      </c>
    </row>
    <row r="29" spans="1:93" s="110" customFormat="1" ht="17.25" customHeight="1">
      <c r="A29" s="77" t="s">
        <v>168</v>
      </c>
      <c r="B29" s="78" t="s">
        <v>169</v>
      </c>
      <c r="C29" s="79">
        <v>352556500</v>
      </c>
      <c r="D29" s="79">
        <v>385853000</v>
      </c>
      <c r="E29" s="80">
        <v>738409500</v>
      </c>
      <c r="F29" s="81">
        <v>0</v>
      </c>
      <c r="G29" s="81">
        <v>738409500</v>
      </c>
      <c r="H29" s="82">
        <v>0</v>
      </c>
      <c r="I29" s="80">
        <v>738409500</v>
      </c>
      <c r="J29" s="83">
        <v>3.0989999999999998</v>
      </c>
      <c r="K29" s="84">
        <v>95.77</v>
      </c>
      <c r="L29" s="85"/>
      <c r="M29" s="82"/>
      <c r="N29" s="86">
        <v>0</v>
      </c>
      <c r="O29" s="87">
        <v>40896664</v>
      </c>
      <c r="P29" s="80">
        <v>779306164</v>
      </c>
      <c r="Q29" s="88">
        <v>2820054.02</v>
      </c>
      <c r="R29" s="88"/>
      <c r="S29" s="88"/>
      <c r="T29" s="89">
        <v>6288.21</v>
      </c>
      <c r="U29" s="89"/>
      <c r="V29" s="90">
        <v>2813765.81</v>
      </c>
      <c r="W29" s="91"/>
      <c r="X29" s="92">
        <v>2813765.81</v>
      </c>
      <c r="Y29" s="93"/>
      <c r="Z29" s="93"/>
      <c r="AA29" s="94">
        <v>233269.19</v>
      </c>
      <c r="AB29" s="95">
        <v>12906108</v>
      </c>
      <c r="AC29" s="95">
        <v>0</v>
      </c>
      <c r="AD29" s="95"/>
      <c r="AE29" s="95">
        <v>6669898</v>
      </c>
      <c r="AF29" s="95">
        <v>0</v>
      </c>
      <c r="AG29" s="95">
        <v>257199</v>
      </c>
      <c r="AH29" s="96">
        <v>22880240</v>
      </c>
      <c r="AI29" s="97">
        <v>29601300</v>
      </c>
      <c r="AJ29" s="97">
        <v>4746400</v>
      </c>
      <c r="AK29" s="97">
        <v>18707400</v>
      </c>
      <c r="AL29" s="97">
        <v>8445300</v>
      </c>
      <c r="AM29" s="97">
        <v>0</v>
      </c>
      <c r="AN29" s="97">
        <v>4290500</v>
      </c>
      <c r="AO29" s="98">
        <v>65790900</v>
      </c>
      <c r="AP29" s="99">
        <v>1321200</v>
      </c>
      <c r="AQ29" s="99">
        <v>1860055.97</v>
      </c>
      <c r="AR29" s="99">
        <v>290000</v>
      </c>
      <c r="AS29" s="100">
        <v>3471255.9699999997</v>
      </c>
      <c r="AT29" s="97">
        <v>8000</v>
      </c>
      <c r="AU29" s="97">
        <v>62250</v>
      </c>
      <c r="AV29" s="97">
        <v>0</v>
      </c>
      <c r="AW29" s="97">
        <v>0</v>
      </c>
      <c r="AX29" s="97">
        <v>0</v>
      </c>
      <c r="AY29" s="97">
        <v>0</v>
      </c>
      <c r="AZ29" s="97">
        <v>0</v>
      </c>
      <c r="BA29" s="97">
        <v>0</v>
      </c>
      <c r="BB29" s="97">
        <v>0</v>
      </c>
      <c r="BC29" s="97">
        <v>0</v>
      </c>
      <c r="BD29" s="97">
        <v>0</v>
      </c>
      <c r="BE29" s="97">
        <v>0</v>
      </c>
      <c r="BF29" s="97">
        <v>0</v>
      </c>
      <c r="BG29" s="97">
        <v>0</v>
      </c>
      <c r="BH29" s="97">
        <v>0</v>
      </c>
      <c r="BI29" s="97">
        <v>0</v>
      </c>
      <c r="BJ29" s="97">
        <v>0</v>
      </c>
      <c r="BK29" s="97">
        <v>0</v>
      </c>
      <c r="BL29" s="97">
        <v>0</v>
      </c>
      <c r="BM29" s="97"/>
      <c r="BN29" s="97"/>
      <c r="BO29" s="97"/>
      <c r="BP29" s="101"/>
      <c r="BQ29" s="91"/>
      <c r="BR29" s="91"/>
      <c r="BS29" s="102">
        <v>0.382</v>
      </c>
      <c r="BT29" s="102">
        <v>0</v>
      </c>
      <c r="BU29" s="102">
        <v>0</v>
      </c>
      <c r="BV29" s="102">
        <v>0.032</v>
      </c>
      <c r="BW29" s="102">
        <v>1.748</v>
      </c>
      <c r="BX29" s="102">
        <v>0</v>
      </c>
      <c r="BY29" s="102">
        <v>0</v>
      </c>
      <c r="BZ29" s="102">
        <v>0.903</v>
      </c>
      <c r="CA29" s="102">
        <v>0</v>
      </c>
      <c r="CB29" s="102">
        <v>0.034</v>
      </c>
      <c r="CC29" s="102">
        <v>3.0989999999999998</v>
      </c>
      <c r="CD29" s="103">
        <v>95.77</v>
      </c>
      <c r="CE29" s="102">
        <v>2.9359757508603512</v>
      </c>
      <c r="CF29" s="104"/>
      <c r="CG29" s="97"/>
      <c r="CH29" s="97"/>
      <c r="CI29" s="97"/>
      <c r="CJ29" s="105"/>
      <c r="CK29" s="106" t="s">
        <v>202</v>
      </c>
      <c r="CL29" s="107" t="s">
        <v>191</v>
      </c>
      <c r="CM29" s="108">
        <v>599729470</v>
      </c>
      <c r="CN29" s="108">
        <v>481916</v>
      </c>
      <c r="CO29" s="113">
        <v>0.081</v>
      </c>
    </row>
    <row r="30" spans="1:93" s="110" customFormat="1" ht="17.25" customHeight="1">
      <c r="A30" s="77" t="s">
        <v>170</v>
      </c>
      <c r="B30" s="78" t="s">
        <v>171</v>
      </c>
      <c r="C30" s="79">
        <v>922505500</v>
      </c>
      <c r="D30" s="79">
        <v>2226844500</v>
      </c>
      <c r="E30" s="80">
        <v>3149350000</v>
      </c>
      <c r="F30" s="81">
        <v>3138900</v>
      </c>
      <c r="G30" s="81">
        <v>3146211100</v>
      </c>
      <c r="H30" s="82">
        <v>3843695</v>
      </c>
      <c r="I30" s="80">
        <v>3150054795</v>
      </c>
      <c r="J30" s="83">
        <v>9.929</v>
      </c>
      <c r="K30" s="84">
        <v>27.51</v>
      </c>
      <c r="L30" s="85"/>
      <c r="M30" s="82"/>
      <c r="N30" s="86">
        <v>0</v>
      </c>
      <c r="O30" s="87">
        <v>8375098562</v>
      </c>
      <c r="P30" s="80">
        <v>11525153357</v>
      </c>
      <c r="Q30" s="88">
        <v>41705762.92</v>
      </c>
      <c r="R30" s="88"/>
      <c r="S30" s="88"/>
      <c r="T30" s="89">
        <v>222444.09</v>
      </c>
      <c r="U30" s="89"/>
      <c r="V30" s="90">
        <v>41483318.83</v>
      </c>
      <c r="W30" s="91"/>
      <c r="X30" s="92">
        <v>41483318.83</v>
      </c>
      <c r="Y30" s="93"/>
      <c r="Z30" s="93"/>
      <c r="AA30" s="94">
        <v>3438376.7</v>
      </c>
      <c r="AB30" s="95">
        <v>175194716</v>
      </c>
      <c r="AC30" s="95">
        <v>0</v>
      </c>
      <c r="AD30" s="95"/>
      <c r="AE30" s="95">
        <v>88831236</v>
      </c>
      <c r="AF30" s="95">
        <v>0</v>
      </c>
      <c r="AG30" s="95">
        <v>3799802.52</v>
      </c>
      <c r="AH30" s="96">
        <v>312747450.04999995</v>
      </c>
      <c r="AI30" s="97">
        <v>85000700</v>
      </c>
      <c r="AJ30" s="97">
        <v>2300000</v>
      </c>
      <c r="AK30" s="97">
        <v>205243260</v>
      </c>
      <c r="AL30" s="97">
        <v>56826000</v>
      </c>
      <c r="AM30" s="97">
        <v>25942100</v>
      </c>
      <c r="AN30" s="97">
        <v>123367800</v>
      </c>
      <c r="AO30" s="98">
        <v>498679860</v>
      </c>
      <c r="AP30" s="99">
        <v>10106783.97</v>
      </c>
      <c r="AQ30" s="99">
        <v>47470788.03</v>
      </c>
      <c r="AR30" s="99">
        <v>50000</v>
      </c>
      <c r="AS30" s="100">
        <v>57627572</v>
      </c>
      <c r="AT30" s="97">
        <v>207000</v>
      </c>
      <c r="AU30" s="97">
        <v>589500</v>
      </c>
      <c r="AV30" s="97">
        <v>0</v>
      </c>
      <c r="AW30" s="97">
        <v>1874000</v>
      </c>
      <c r="AX30" s="97">
        <v>0</v>
      </c>
      <c r="AY30" s="97">
        <v>0</v>
      </c>
      <c r="AZ30" s="97">
        <v>0</v>
      </c>
      <c r="BA30" s="97">
        <v>0</v>
      </c>
      <c r="BB30" s="97">
        <v>0</v>
      </c>
      <c r="BC30" s="97">
        <v>0</v>
      </c>
      <c r="BD30" s="97">
        <v>0</v>
      </c>
      <c r="BE30" s="97">
        <v>0</v>
      </c>
      <c r="BF30" s="97">
        <v>1264900</v>
      </c>
      <c r="BG30" s="97">
        <v>0</v>
      </c>
      <c r="BH30" s="97">
        <v>0</v>
      </c>
      <c r="BI30" s="97">
        <v>0</v>
      </c>
      <c r="BJ30" s="97">
        <v>0</v>
      </c>
      <c r="BK30" s="97">
        <v>0</v>
      </c>
      <c r="BL30" s="97">
        <v>3138900</v>
      </c>
      <c r="BM30" s="97"/>
      <c r="BN30" s="97"/>
      <c r="BO30" s="97"/>
      <c r="BP30" s="101"/>
      <c r="BQ30" s="91"/>
      <c r="BR30" s="91"/>
      <c r="BS30" s="102">
        <v>1.317</v>
      </c>
      <c r="BT30" s="102">
        <v>0</v>
      </c>
      <c r="BU30" s="102">
        <v>0</v>
      </c>
      <c r="BV30" s="102">
        <v>0.11</v>
      </c>
      <c r="BW30" s="102">
        <v>5.562</v>
      </c>
      <c r="BX30" s="102">
        <v>0</v>
      </c>
      <c r="BY30" s="102">
        <v>0</v>
      </c>
      <c r="BZ30" s="102">
        <v>2.82</v>
      </c>
      <c r="CA30" s="102">
        <v>0</v>
      </c>
      <c r="CB30" s="102">
        <v>0.12</v>
      </c>
      <c r="CC30" s="102">
        <v>9.929</v>
      </c>
      <c r="CD30" s="103">
        <v>27.51</v>
      </c>
      <c r="CE30" s="102">
        <v>2.7136077096973934</v>
      </c>
      <c r="CF30" s="104"/>
      <c r="CG30" s="97"/>
      <c r="CH30" s="97"/>
      <c r="CI30" s="97"/>
      <c r="CJ30" s="105"/>
      <c r="CK30" s="106" t="s">
        <v>203</v>
      </c>
      <c r="CL30" s="107" t="s">
        <v>204</v>
      </c>
      <c r="CM30" s="108">
        <v>100503500</v>
      </c>
      <c r="CN30" s="108">
        <v>821113.6</v>
      </c>
      <c r="CO30" s="113">
        <v>0.817</v>
      </c>
    </row>
    <row r="31" spans="1:93" ht="17.25" customHeight="1">
      <c r="A31" s="40"/>
      <c r="B31" s="40"/>
      <c r="C31" s="35">
        <f aca="true" t="shared" si="0" ref="C31:I31">SUM(C6:C30)</f>
        <v>21226594280</v>
      </c>
      <c r="D31" s="35">
        <f t="shared" si="0"/>
        <v>35402401557</v>
      </c>
      <c r="E31" s="35">
        <f t="shared" si="0"/>
        <v>56628995837</v>
      </c>
      <c r="F31" s="35">
        <f t="shared" si="0"/>
        <v>81794792</v>
      </c>
      <c r="G31" s="35">
        <f t="shared" si="0"/>
        <v>56547201045</v>
      </c>
      <c r="H31" s="35">
        <f t="shared" si="0"/>
        <v>92160036</v>
      </c>
      <c r="I31" s="32">
        <f t="shared" si="0"/>
        <v>56639361081</v>
      </c>
      <c r="J31" s="35"/>
      <c r="K31" s="35"/>
      <c r="L31" s="35">
        <f aca="true" t="shared" si="1" ref="L31:T31">SUM(L6:L30)</f>
        <v>0</v>
      </c>
      <c r="M31" s="35">
        <f t="shared" si="1"/>
        <v>0</v>
      </c>
      <c r="N31" s="35">
        <f t="shared" si="1"/>
        <v>804621893</v>
      </c>
      <c r="O31" s="35">
        <f t="shared" si="1"/>
        <v>46820826899</v>
      </c>
      <c r="P31" s="35">
        <f t="shared" si="1"/>
        <v>102655566087</v>
      </c>
      <c r="Q31" s="36">
        <f>V31-U31+T31-S31+R31</f>
        <v>371476908.7</v>
      </c>
      <c r="R31" s="37">
        <f t="shared" si="1"/>
        <v>0</v>
      </c>
      <c r="S31" s="37">
        <f t="shared" si="1"/>
        <v>0</v>
      </c>
      <c r="T31" s="37">
        <f t="shared" si="1"/>
        <v>2513908.6999999997</v>
      </c>
      <c r="U31" s="37"/>
      <c r="V31" s="74">
        <v>368963000</v>
      </c>
      <c r="W31" s="35">
        <f aca="true" t="shared" si="2" ref="W31:BO31">SUM(W6:W30)</f>
        <v>0</v>
      </c>
      <c r="X31" s="36">
        <f>SUM(V31:W31)</f>
        <v>368963000</v>
      </c>
      <c r="Y31" s="38">
        <f t="shared" si="2"/>
        <v>0</v>
      </c>
      <c r="Z31" s="37">
        <f t="shared" si="2"/>
        <v>0</v>
      </c>
      <c r="AA31" s="37">
        <f t="shared" si="2"/>
        <v>30578960.000000004</v>
      </c>
      <c r="AB31" s="36">
        <f t="shared" si="2"/>
        <v>1424235928</v>
      </c>
      <c r="AC31" s="36">
        <f t="shared" si="2"/>
        <v>905231.55</v>
      </c>
      <c r="AD31" s="36">
        <f t="shared" si="2"/>
        <v>0</v>
      </c>
      <c r="AE31" s="36">
        <f t="shared" si="2"/>
        <v>637212508.8499999</v>
      </c>
      <c r="AF31" s="36">
        <f t="shared" si="2"/>
        <v>5471932.08</v>
      </c>
      <c r="AG31" s="36">
        <f t="shared" si="2"/>
        <v>33874690.65</v>
      </c>
      <c r="AH31" s="36">
        <f t="shared" si="2"/>
        <v>2501242251.13</v>
      </c>
      <c r="AI31" s="35">
        <f t="shared" si="2"/>
        <v>1847352722</v>
      </c>
      <c r="AJ31" s="35">
        <f t="shared" si="2"/>
        <v>1598728700</v>
      </c>
      <c r="AK31" s="35">
        <f t="shared" si="2"/>
        <v>2268904740</v>
      </c>
      <c r="AL31" s="35">
        <f t="shared" si="2"/>
        <v>1160976591</v>
      </c>
      <c r="AM31" s="35">
        <f t="shared" si="2"/>
        <v>128917900</v>
      </c>
      <c r="AN31" s="35">
        <f t="shared" si="2"/>
        <v>2132327008</v>
      </c>
      <c r="AO31" s="35">
        <f t="shared" si="2"/>
        <v>9137207661</v>
      </c>
      <c r="AP31" s="48">
        <f t="shared" si="2"/>
        <v>68922600.35000001</v>
      </c>
      <c r="AQ31" s="48">
        <f t="shared" si="2"/>
        <v>311049831.56</v>
      </c>
      <c r="AR31" s="48">
        <f t="shared" si="2"/>
        <v>11950443.51</v>
      </c>
      <c r="AS31" s="48">
        <f t="shared" si="2"/>
        <v>391922875.42</v>
      </c>
      <c r="AT31" s="35">
        <f t="shared" si="2"/>
        <v>1115250</v>
      </c>
      <c r="AU31" s="35">
        <f t="shared" si="2"/>
        <v>4079000</v>
      </c>
      <c r="AV31" s="35">
        <f t="shared" si="2"/>
        <v>9785100</v>
      </c>
      <c r="AW31" s="35">
        <f t="shared" si="2"/>
        <v>51806000</v>
      </c>
      <c r="AX31" s="35">
        <f t="shared" si="2"/>
        <v>0</v>
      </c>
      <c r="AY31" s="35">
        <f t="shared" si="2"/>
        <v>2428217</v>
      </c>
      <c r="AZ31" s="35">
        <f t="shared" si="2"/>
        <v>3488600</v>
      </c>
      <c r="BA31" s="35">
        <f t="shared" si="2"/>
        <v>0</v>
      </c>
      <c r="BB31" s="35">
        <f t="shared" si="2"/>
        <v>0</v>
      </c>
      <c r="BC31" s="35">
        <f t="shared" si="2"/>
        <v>0</v>
      </c>
      <c r="BD31" s="35">
        <f t="shared" si="2"/>
        <v>0</v>
      </c>
      <c r="BE31" s="35">
        <f t="shared" si="2"/>
        <v>453175</v>
      </c>
      <c r="BF31" s="35">
        <f t="shared" si="2"/>
        <v>2601400</v>
      </c>
      <c r="BG31" s="35">
        <f t="shared" si="2"/>
        <v>0</v>
      </c>
      <c r="BH31" s="35">
        <f t="shared" si="2"/>
        <v>0</v>
      </c>
      <c r="BI31" s="35">
        <f t="shared" si="2"/>
        <v>0</v>
      </c>
      <c r="BJ31" s="35">
        <f t="shared" si="2"/>
        <v>0</v>
      </c>
      <c r="BK31" s="35">
        <f t="shared" si="2"/>
        <v>11232300</v>
      </c>
      <c r="BL31" s="35">
        <f t="shared" si="2"/>
        <v>81794792</v>
      </c>
      <c r="BM31" s="35">
        <f t="shared" si="2"/>
        <v>0</v>
      </c>
      <c r="BN31" s="35">
        <f t="shared" si="2"/>
        <v>0</v>
      </c>
      <c r="BO31" s="35">
        <f t="shared" si="2"/>
        <v>0</v>
      </c>
      <c r="BP31" s="41"/>
      <c r="BQ31" s="35">
        <f>SUM(BQ6:BQ30)</f>
        <v>0</v>
      </c>
      <c r="BR31" s="35">
        <f>SUM(BR6:BR30)</f>
        <v>0</v>
      </c>
      <c r="BS31" s="71"/>
      <c r="BT31" s="71"/>
      <c r="BU31" s="71"/>
      <c r="BV31" s="71"/>
      <c r="BW31" s="71"/>
      <c r="BX31" s="71"/>
      <c r="BY31" s="71"/>
      <c r="BZ31" s="71"/>
      <c r="CA31" s="71"/>
      <c r="CB31" s="71"/>
      <c r="CC31" s="71"/>
      <c r="CD31" s="71"/>
      <c r="CE31" s="35"/>
      <c r="CF31" s="33"/>
      <c r="CG31" s="47">
        <f>SUM(CG6:CG30)</f>
        <v>0</v>
      </c>
      <c r="CH31" s="47">
        <f>SUM(CH6:CH30)</f>
        <v>0</v>
      </c>
      <c r="CI31" s="47">
        <f>SUM(CI6:CI30)</f>
        <v>0</v>
      </c>
      <c r="CK31" s="115" t="s">
        <v>203</v>
      </c>
      <c r="CL31" s="116" t="s">
        <v>205</v>
      </c>
      <c r="CM31" s="117">
        <v>289049000</v>
      </c>
      <c r="CN31" s="118">
        <v>2020452.51</v>
      </c>
      <c r="CO31" s="30">
        <f aca="true" t="shared" si="3" ref="CO31:CO36">ROUNDUP(CN31/(CM31/100),3)</f>
        <v>0.699</v>
      </c>
    </row>
    <row r="32" spans="3:99" ht="17.25" customHeight="1">
      <c r="C32" s="15"/>
      <c r="D32" s="15"/>
      <c r="E32" s="16"/>
      <c r="F32" s="16"/>
      <c r="G32" s="16"/>
      <c r="H32" s="16"/>
      <c r="I32" s="16"/>
      <c r="J32" s="17"/>
      <c r="K32" s="18"/>
      <c r="L32" s="16"/>
      <c r="M32" s="16"/>
      <c r="N32" s="16"/>
      <c r="O32" s="16"/>
      <c r="P32" s="16"/>
      <c r="Q32" s="31"/>
      <c r="R32" s="31"/>
      <c r="S32" s="31"/>
      <c r="T32" s="19"/>
      <c r="U32" s="19"/>
      <c r="V32" s="19"/>
      <c r="W32" s="19"/>
      <c r="X32" s="19"/>
      <c r="Y32" s="19"/>
      <c r="Z32" s="19"/>
      <c r="AA32" s="19"/>
      <c r="AB32" s="19"/>
      <c r="AC32" s="19"/>
      <c r="AD32" s="19"/>
      <c r="AE32" s="19"/>
      <c r="AF32" s="19"/>
      <c r="AG32" s="19"/>
      <c r="AH32" s="19"/>
      <c r="AI32" s="16"/>
      <c r="AJ32" s="16"/>
      <c r="AK32" s="16"/>
      <c r="AL32" s="16"/>
      <c r="AM32" s="16"/>
      <c r="AN32" s="16"/>
      <c r="AO32" s="16"/>
      <c r="AP32" s="19"/>
      <c r="AQ32" s="19"/>
      <c r="AR32" s="19"/>
      <c r="AS32" s="19"/>
      <c r="AT32" s="19"/>
      <c r="AU32" s="19"/>
      <c r="AV32" s="20"/>
      <c r="AW32" s="20"/>
      <c r="AX32" s="20"/>
      <c r="AY32" s="20"/>
      <c r="AZ32" s="20"/>
      <c r="BA32" s="20"/>
      <c r="BB32" s="20"/>
      <c r="BC32" s="20"/>
      <c r="BD32" s="20"/>
      <c r="BE32" s="20"/>
      <c r="BF32" s="20"/>
      <c r="BG32" s="20"/>
      <c r="BH32" s="20"/>
      <c r="BI32" s="20"/>
      <c r="BJ32" s="20"/>
      <c r="BK32" s="20"/>
      <c r="BL32" s="20"/>
      <c r="BM32" s="19"/>
      <c r="BN32" s="19"/>
      <c r="BO32" s="19"/>
      <c r="BP32" s="42"/>
      <c r="BQ32" s="19"/>
      <c r="BR32" s="21"/>
      <c r="BS32" s="72"/>
      <c r="BT32" s="72"/>
      <c r="BU32" s="72"/>
      <c r="BV32" s="72"/>
      <c r="BW32" s="72"/>
      <c r="BX32" s="72"/>
      <c r="BY32" s="72"/>
      <c r="BZ32" s="72"/>
      <c r="CA32" s="72"/>
      <c r="CB32" s="72"/>
      <c r="CC32" s="72"/>
      <c r="CD32" s="72"/>
      <c r="CE32" s="18"/>
      <c r="CF32" s="5"/>
      <c r="CG32" s="20"/>
      <c r="CH32" s="21"/>
      <c r="CI32" s="21"/>
      <c r="CJ32" s="21"/>
      <c r="CK32" s="115" t="s">
        <v>203</v>
      </c>
      <c r="CL32" s="116" t="s">
        <v>198</v>
      </c>
      <c r="CM32" s="117">
        <v>68876800</v>
      </c>
      <c r="CN32" s="118">
        <v>655707.14</v>
      </c>
      <c r="CO32" s="30">
        <f>ROUND(CN32/(CM32/100),3)</f>
        <v>0.952</v>
      </c>
      <c r="CQ32" s="21"/>
      <c r="CR32" s="21"/>
      <c r="CS32" s="21"/>
      <c r="CT32" s="21"/>
      <c r="CU32" s="21"/>
    </row>
    <row r="33" spans="3:93" ht="17.25" customHeight="1">
      <c r="C33" s="22"/>
      <c r="D33" s="22"/>
      <c r="E33" s="23"/>
      <c r="F33" s="23"/>
      <c r="G33" s="16"/>
      <c r="H33" s="75"/>
      <c r="I33" s="23"/>
      <c r="J33" s="24"/>
      <c r="K33" s="25"/>
      <c r="L33" s="23"/>
      <c r="M33" s="23"/>
      <c r="N33" s="23"/>
      <c r="O33" s="23"/>
      <c r="P33" s="23"/>
      <c r="Q33" s="26"/>
      <c r="R33" s="26"/>
      <c r="S33" s="26"/>
      <c r="T33" s="26"/>
      <c r="U33" s="26"/>
      <c r="V33" s="26"/>
      <c r="W33" s="26"/>
      <c r="X33" s="26"/>
      <c r="Y33" s="26"/>
      <c r="Z33" s="26"/>
      <c r="AA33" s="26"/>
      <c r="AB33" s="26"/>
      <c r="AC33" s="26"/>
      <c r="AD33" s="26"/>
      <c r="AE33" s="26"/>
      <c r="AF33" s="26"/>
      <c r="AG33" s="26"/>
      <c r="AH33" s="26"/>
      <c r="AI33" s="26"/>
      <c r="AJ33" s="26"/>
      <c r="AK33" s="23"/>
      <c r="AL33" s="23"/>
      <c r="AM33" s="23"/>
      <c r="AN33" s="23"/>
      <c r="AO33" s="23"/>
      <c r="AP33" s="23"/>
      <c r="AQ33" s="23"/>
      <c r="AR33" s="26"/>
      <c r="AS33" s="26"/>
      <c r="AT33" s="26"/>
      <c r="AU33" s="26"/>
      <c r="AV33" s="26"/>
      <c r="AW33" s="26"/>
      <c r="AX33" s="27"/>
      <c r="AY33" s="27"/>
      <c r="AZ33" s="27"/>
      <c r="BA33" s="27"/>
      <c r="BB33" s="27"/>
      <c r="BC33" s="27"/>
      <c r="BD33" s="27"/>
      <c r="BE33" s="27"/>
      <c r="BF33" s="27"/>
      <c r="BG33" s="27"/>
      <c r="BH33" s="27"/>
      <c r="BI33" s="27"/>
      <c r="BJ33" s="27"/>
      <c r="BK33" s="27"/>
      <c r="BL33" s="27"/>
      <c r="BM33" s="26"/>
      <c r="BN33" s="26"/>
      <c r="BO33" s="26"/>
      <c r="BP33" s="43"/>
      <c r="BQ33" s="26"/>
      <c r="BR33" s="27"/>
      <c r="BS33" s="73"/>
      <c r="BT33" s="73"/>
      <c r="BU33" s="73"/>
      <c r="BV33" s="73"/>
      <c r="BW33" s="73"/>
      <c r="BX33" s="73"/>
      <c r="BY33" s="73"/>
      <c r="BZ33" s="73"/>
      <c r="CA33" s="73"/>
      <c r="CB33" s="73"/>
      <c r="CC33" s="73"/>
      <c r="CD33" s="73"/>
      <c r="CE33" s="25"/>
      <c r="CF33" s="6"/>
      <c r="CG33" s="27"/>
      <c r="CH33" s="27"/>
      <c r="CI33" s="27"/>
      <c r="CJ33" s="27"/>
      <c r="CK33" s="115" t="s">
        <v>203</v>
      </c>
      <c r="CL33" s="116" t="s">
        <v>190</v>
      </c>
      <c r="CM33" s="117">
        <v>709886500</v>
      </c>
      <c r="CN33" s="118">
        <v>7084667.27</v>
      </c>
      <c r="CO33" s="30">
        <f t="shared" si="3"/>
        <v>0.998</v>
      </c>
    </row>
    <row r="34" spans="3:93" ht="17.25" customHeight="1">
      <c r="C34" s="22"/>
      <c r="D34" s="22"/>
      <c r="E34" s="7"/>
      <c r="F34" s="7"/>
      <c r="G34" s="7"/>
      <c r="H34" s="7"/>
      <c r="I34" s="7"/>
      <c r="J34" s="8"/>
      <c r="K34" s="76"/>
      <c r="L34" s="7"/>
      <c r="M34" s="7"/>
      <c r="N34" s="7"/>
      <c r="O34" s="7"/>
      <c r="P34" s="7"/>
      <c r="Q34" s="10"/>
      <c r="R34" s="10"/>
      <c r="S34" s="10"/>
      <c r="T34" s="10"/>
      <c r="U34" s="10"/>
      <c r="V34" s="10"/>
      <c r="W34" s="10"/>
      <c r="X34" s="10"/>
      <c r="Y34" s="10"/>
      <c r="Z34" s="10"/>
      <c r="AA34" s="10"/>
      <c r="AB34" s="10"/>
      <c r="AC34" s="10"/>
      <c r="AD34" s="10"/>
      <c r="AE34" s="10"/>
      <c r="AF34" s="10"/>
      <c r="AG34" s="10"/>
      <c r="AH34" s="10"/>
      <c r="AI34" s="10"/>
      <c r="AJ34" s="10"/>
      <c r="AK34" s="7"/>
      <c r="AL34" s="7"/>
      <c r="AM34" s="7"/>
      <c r="AN34" s="7"/>
      <c r="AO34" s="7"/>
      <c r="AP34" s="7"/>
      <c r="AQ34" s="7"/>
      <c r="AR34" s="10"/>
      <c r="AS34" s="10"/>
      <c r="AT34" s="10"/>
      <c r="AU34" s="10"/>
      <c r="AV34" s="10"/>
      <c r="AW34" s="10"/>
      <c r="AX34" s="11"/>
      <c r="AY34" s="11"/>
      <c r="AZ34" s="11"/>
      <c r="BA34" s="11"/>
      <c r="BB34" s="11"/>
      <c r="BC34" s="11"/>
      <c r="BD34" s="11"/>
      <c r="BE34" s="11"/>
      <c r="BF34" s="11"/>
      <c r="BG34" s="11"/>
      <c r="BH34" s="11"/>
      <c r="BI34" s="11"/>
      <c r="BJ34" s="11"/>
      <c r="BK34" s="11"/>
      <c r="BL34" s="11"/>
      <c r="BM34" s="10"/>
      <c r="BN34" s="10"/>
      <c r="BO34" s="10"/>
      <c r="BP34" s="44"/>
      <c r="BQ34" s="10"/>
      <c r="BR34" s="11"/>
      <c r="BS34" s="70"/>
      <c r="BT34" s="70"/>
      <c r="BU34" s="70"/>
      <c r="BV34" s="70"/>
      <c r="BW34" s="70"/>
      <c r="BX34" s="70"/>
      <c r="BY34" s="70"/>
      <c r="BZ34" s="70"/>
      <c r="CA34" s="70"/>
      <c r="CB34" s="70"/>
      <c r="CC34" s="70"/>
      <c r="CD34" s="70"/>
      <c r="CE34" s="9"/>
      <c r="CF34" s="5"/>
      <c r="CG34" s="11"/>
      <c r="CH34" s="11"/>
      <c r="CI34" s="11"/>
      <c r="CJ34" s="11"/>
      <c r="CK34" s="115" t="s">
        <v>203</v>
      </c>
      <c r="CL34" s="116" t="s">
        <v>206</v>
      </c>
      <c r="CM34" s="117">
        <v>530068900</v>
      </c>
      <c r="CN34" s="118">
        <v>1998359.75</v>
      </c>
      <c r="CO34" s="30">
        <f t="shared" si="3"/>
        <v>0.377</v>
      </c>
    </row>
    <row r="35" spans="3:93" ht="17.25" customHeight="1">
      <c r="C35" s="12"/>
      <c r="D35" s="12"/>
      <c r="E35" s="13"/>
      <c r="F35" s="13"/>
      <c r="G35" s="13"/>
      <c r="H35" s="13"/>
      <c r="I35" s="13"/>
      <c r="J35" s="14"/>
      <c r="K35" s="76"/>
      <c r="L35" s="13"/>
      <c r="M35" s="13"/>
      <c r="N35" s="13"/>
      <c r="O35" s="13"/>
      <c r="P35" s="13"/>
      <c r="Q35" s="29"/>
      <c r="R35" s="29"/>
      <c r="S35" s="29"/>
      <c r="T35" s="29"/>
      <c r="U35" s="29"/>
      <c r="V35" s="29"/>
      <c r="W35" s="29"/>
      <c r="X35" s="29"/>
      <c r="Y35" s="29"/>
      <c r="Z35" s="29"/>
      <c r="AA35" s="29"/>
      <c r="AB35" s="29"/>
      <c r="AC35" s="29"/>
      <c r="AD35" s="29"/>
      <c r="AE35" s="29"/>
      <c r="AF35" s="29"/>
      <c r="AG35" s="29"/>
      <c r="AH35" s="29"/>
      <c r="AI35" s="29"/>
      <c r="AJ35" s="29"/>
      <c r="AK35" s="13"/>
      <c r="AL35" s="13"/>
      <c r="AM35" s="13"/>
      <c r="AN35" s="13"/>
      <c r="AO35" s="13"/>
      <c r="AP35" s="13"/>
      <c r="AQ35" s="13"/>
      <c r="AR35" s="29"/>
      <c r="AS35" s="29"/>
      <c r="AT35" s="29"/>
      <c r="AU35" s="29"/>
      <c r="AV35" s="29"/>
      <c r="AW35" s="29"/>
      <c r="BM35" s="29"/>
      <c r="BN35" s="29"/>
      <c r="BO35" s="29"/>
      <c r="BP35" s="45"/>
      <c r="BQ35" s="29"/>
      <c r="BS35" s="70"/>
      <c r="BT35" s="70"/>
      <c r="BU35" s="70"/>
      <c r="BV35" s="70"/>
      <c r="BW35" s="70"/>
      <c r="BX35" s="70"/>
      <c r="BY35" s="70"/>
      <c r="BZ35" s="70"/>
      <c r="CA35" s="70"/>
      <c r="CB35" s="70"/>
      <c r="CC35" s="70"/>
      <c r="CD35" s="2"/>
      <c r="CE35" s="28"/>
      <c r="CF35" s="6"/>
      <c r="CK35" s="115" t="s">
        <v>203</v>
      </c>
      <c r="CL35" s="116" t="s">
        <v>207</v>
      </c>
      <c r="CM35" s="117">
        <v>541833900</v>
      </c>
      <c r="CN35" s="118">
        <v>1609246.68</v>
      </c>
      <c r="CO35" s="30">
        <f t="shared" si="3"/>
        <v>0.297</v>
      </c>
    </row>
    <row r="36" spans="11:93" ht="17.25" customHeight="1">
      <c r="K36" s="76"/>
      <c r="BS36" s="70"/>
      <c r="BT36" s="70"/>
      <c r="BU36" s="70"/>
      <c r="BV36" s="70"/>
      <c r="BW36" s="70"/>
      <c r="BX36" s="70"/>
      <c r="BY36" s="70"/>
      <c r="BZ36" s="70"/>
      <c r="CA36" s="70"/>
      <c r="CB36" s="70"/>
      <c r="CC36" s="70"/>
      <c r="CD36" s="2"/>
      <c r="CK36" s="115" t="s">
        <v>203</v>
      </c>
      <c r="CL36" s="116" t="s">
        <v>208</v>
      </c>
      <c r="CM36" s="117">
        <v>312432000</v>
      </c>
      <c r="CN36" s="118">
        <v>1205987.52</v>
      </c>
      <c r="CO36" s="30">
        <f t="shared" si="3"/>
        <v>0.386</v>
      </c>
    </row>
    <row r="37" spans="11:93" ht="17.25" customHeight="1">
      <c r="K37" s="76"/>
      <c r="BS37" s="70"/>
      <c r="BT37" s="70"/>
      <c r="BU37" s="70"/>
      <c r="BV37" s="70"/>
      <c r="BW37" s="70"/>
      <c r="BX37" s="70"/>
      <c r="BY37" s="70"/>
      <c r="BZ37" s="70"/>
      <c r="CA37" s="70"/>
      <c r="CB37" s="70"/>
      <c r="CC37" s="70"/>
      <c r="CD37" s="2"/>
      <c r="CK37" s="115" t="s">
        <v>203</v>
      </c>
      <c r="CL37" s="116" t="s">
        <v>209</v>
      </c>
      <c r="CM37" s="117">
        <v>368967700</v>
      </c>
      <c r="CN37" s="118">
        <v>1616078.53</v>
      </c>
      <c r="CO37" s="30">
        <f>ROUND(CN37/(CM37/100),3)</f>
        <v>0.438</v>
      </c>
    </row>
    <row r="38" spans="11:93" ht="17.25" customHeight="1">
      <c r="K38" s="76"/>
      <c r="BS38" s="70"/>
      <c r="BT38" s="70"/>
      <c r="BU38" s="70"/>
      <c r="BV38" s="70"/>
      <c r="BW38" s="70"/>
      <c r="BX38" s="70"/>
      <c r="BY38" s="70"/>
      <c r="BZ38" s="70"/>
      <c r="CA38" s="70"/>
      <c r="CB38" s="70"/>
      <c r="CC38" s="70"/>
      <c r="CD38" s="2"/>
      <c r="CK38" s="115" t="s">
        <v>203</v>
      </c>
      <c r="CL38" s="116" t="s">
        <v>189</v>
      </c>
      <c r="CM38" s="117">
        <v>214541300</v>
      </c>
      <c r="CN38" s="118">
        <v>1616078.53</v>
      </c>
      <c r="CO38" s="30">
        <f>ROUNDUP(CN38/(CM38/100),3)+0.124</f>
        <v>0.878</v>
      </c>
    </row>
    <row r="39" spans="11:93" ht="17.25" customHeight="1">
      <c r="K39" s="76"/>
      <c r="BS39" s="70"/>
      <c r="BT39" s="70"/>
      <c r="BU39" s="70"/>
      <c r="BV39" s="70"/>
      <c r="BW39" s="70"/>
      <c r="BX39" s="70"/>
      <c r="BY39" s="70"/>
      <c r="BZ39" s="70"/>
      <c r="CA39" s="70"/>
      <c r="CB39" s="70"/>
      <c r="CC39" s="70"/>
      <c r="CD39" s="2"/>
      <c r="CK39" s="115" t="s">
        <v>203</v>
      </c>
      <c r="CL39" s="116" t="s">
        <v>210</v>
      </c>
      <c r="CM39" s="117">
        <v>13873395</v>
      </c>
      <c r="CN39" s="118">
        <v>83517.84</v>
      </c>
      <c r="CO39" s="30">
        <f>ROUND(CN39/(CM39/100),3)</f>
        <v>0.602</v>
      </c>
    </row>
    <row r="40" spans="11:82" ht="17.25" customHeight="1">
      <c r="K40" s="76"/>
      <c r="BS40" s="70"/>
      <c r="BT40" s="70"/>
      <c r="BU40" s="70"/>
      <c r="BV40" s="70"/>
      <c r="BW40" s="70"/>
      <c r="BX40" s="70"/>
      <c r="BY40" s="70"/>
      <c r="BZ40" s="70"/>
      <c r="CA40" s="70"/>
      <c r="CB40" s="70"/>
      <c r="CC40" s="70"/>
      <c r="CD40" s="2"/>
    </row>
    <row r="41" spans="11:82" ht="17.25" customHeight="1">
      <c r="K41" s="76"/>
      <c r="BS41" s="70"/>
      <c r="BT41" s="70"/>
      <c r="BU41" s="70"/>
      <c r="BV41" s="70"/>
      <c r="BW41" s="70"/>
      <c r="BX41" s="70"/>
      <c r="BY41" s="70"/>
      <c r="BZ41" s="70"/>
      <c r="CA41" s="70"/>
      <c r="CB41" s="70"/>
      <c r="CC41" s="70"/>
      <c r="CD41" s="2"/>
    </row>
    <row r="42" spans="11:82" ht="17.25" customHeight="1">
      <c r="K42" s="76"/>
      <c r="BS42" s="70"/>
      <c r="BT42" s="70"/>
      <c r="BU42" s="70"/>
      <c r="BV42" s="70"/>
      <c r="BW42" s="70"/>
      <c r="BX42" s="70"/>
      <c r="BY42" s="70"/>
      <c r="BZ42" s="70"/>
      <c r="CA42" s="70"/>
      <c r="CB42" s="70"/>
      <c r="CC42" s="70"/>
      <c r="CD42" s="2"/>
    </row>
    <row r="43" spans="11:82" ht="17.25" customHeight="1">
      <c r="K43" s="76"/>
      <c r="BS43" s="70"/>
      <c r="BT43" s="70"/>
      <c r="BU43" s="70"/>
      <c r="BV43" s="70"/>
      <c r="BW43" s="70"/>
      <c r="BX43" s="70"/>
      <c r="BY43" s="70"/>
      <c r="BZ43" s="70"/>
      <c r="CA43" s="70"/>
      <c r="CB43" s="70"/>
      <c r="CC43" s="70"/>
      <c r="CD43" s="2"/>
    </row>
    <row r="44" spans="11:82" ht="17.25" customHeight="1">
      <c r="K44" s="76"/>
      <c r="BS44" s="70"/>
      <c r="BT44" s="70"/>
      <c r="BU44" s="70"/>
      <c r="BV44" s="70"/>
      <c r="BW44" s="70"/>
      <c r="BX44" s="70"/>
      <c r="BY44" s="70"/>
      <c r="BZ44" s="70"/>
      <c r="CA44" s="70"/>
      <c r="CB44" s="70"/>
      <c r="CC44" s="70"/>
      <c r="CD44" s="2"/>
    </row>
    <row r="45" spans="11:82" ht="17.25" customHeight="1">
      <c r="K45" s="76"/>
      <c r="BS45" s="70"/>
      <c r="BT45" s="70"/>
      <c r="BU45" s="70"/>
      <c r="BV45" s="70"/>
      <c r="BW45" s="70"/>
      <c r="BX45" s="70"/>
      <c r="BY45" s="70"/>
      <c r="BZ45" s="70"/>
      <c r="CA45" s="70"/>
      <c r="CB45" s="70"/>
      <c r="CC45" s="70"/>
      <c r="CD45" s="2"/>
    </row>
    <row r="46" spans="11:82" ht="17.25" customHeight="1">
      <c r="K46" s="76"/>
      <c r="BS46" s="70"/>
      <c r="BT46" s="70"/>
      <c r="BU46" s="70"/>
      <c r="BV46" s="70"/>
      <c r="BW46" s="70"/>
      <c r="BX46" s="70"/>
      <c r="BY46" s="70"/>
      <c r="BZ46" s="70"/>
      <c r="CA46" s="70"/>
      <c r="CB46" s="70"/>
      <c r="CC46" s="70"/>
      <c r="CD46" s="2"/>
    </row>
    <row r="47" spans="11:82" ht="17.25" customHeight="1">
      <c r="K47" s="76"/>
      <c r="BS47" s="70"/>
      <c r="BT47" s="70"/>
      <c r="BU47" s="70"/>
      <c r="BV47" s="70"/>
      <c r="BW47" s="70"/>
      <c r="BX47" s="70"/>
      <c r="BY47" s="70"/>
      <c r="BZ47" s="70"/>
      <c r="CA47" s="70"/>
      <c r="CB47" s="70"/>
      <c r="CC47" s="70"/>
      <c r="CD47" s="2"/>
    </row>
    <row r="48" spans="11:82" ht="17.25" customHeight="1">
      <c r="K48" s="76"/>
      <c r="BS48" s="70"/>
      <c r="BT48" s="70"/>
      <c r="BU48" s="70"/>
      <c r="BV48" s="70"/>
      <c r="BW48" s="70"/>
      <c r="BX48" s="70"/>
      <c r="BY48" s="70"/>
      <c r="BZ48" s="70"/>
      <c r="CA48" s="70"/>
      <c r="CB48" s="70"/>
      <c r="CC48" s="70"/>
      <c r="CD48" s="2"/>
    </row>
    <row r="49" spans="11:82" ht="17.25" customHeight="1">
      <c r="K49" s="76"/>
      <c r="BS49" s="70"/>
      <c r="BT49" s="70"/>
      <c r="BU49" s="70"/>
      <c r="BV49" s="70"/>
      <c r="BW49" s="70"/>
      <c r="BX49" s="70"/>
      <c r="BY49" s="70"/>
      <c r="BZ49" s="70"/>
      <c r="CA49" s="70"/>
      <c r="CB49" s="70"/>
      <c r="CC49" s="70"/>
      <c r="CD49" s="2"/>
    </row>
    <row r="50" spans="11:82" ht="17.25" customHeight="1">
      <c r="K50" s="76"/>
      <c r="BS50" s="70"/>
      <c r="BT50" s="70"/>
      <c r="BU50" s="70"/>
      <c r="BV50" s="70"/>
      <c r="BW50" s="70"/>
      <c r="BX50" s="70"/>
      <c r="BY50" s="70"/>
      <c r="BZ50" s="70"/>
      <c r="CA50" s="70"/>
      <c r="CB50" s="70"/>
      <c r="CC50" s="70"/>
      <c r="CD50" s="2"/>
    </row>
    <row r="51" spans="11:82" ht="17.25" customHeight="1">
      <c r="K51" s="76"/>
      <c r="BS51" s="70"/>
      <c r="BT51" s="70"/>
      <c r="BU51" s="70"/>
      <c r="BV51" s="70"/>
      <c r="BW51" s="70"/>
      <c r="BX51" s="70"/>
      <c r="BY51" s="70"/>
      <c r="BZ51" s="70"/>
      <c r="CA51" s="70"/>
      <c r="CB51" s="70"/>
      <c r="CC51" s="70"/>
      <c r="CD51" s="2"/>
    </row>
    <row r="52" spans="11:82" ht="17.25" customHeight="1">
      <c r="K52" s="76"/>
      <c r="BS52" s="70"/>
      <c r="BT52" s="70"/>
      <c r="BU52" s="70"/>
      <c r="BV52" s="70"/>
      <c r="BW52" s="70"/>
      <c r="BX52" s="70"/>
      <c r="BY52" s="70"/>
      <c r="BZ52" s="70"/>
      <c r="CA52" s="70"/>
      <c r="CB52" s="70"/>
      <c r="CC52" s="70"/>
      <c r="CD52" s="2"/>
    </row>
    <row r="53" spans="11:82" ht="17.25" customHeight="1">
      <c r="K53" s="76"/>
      <c r="BS53" s="70"/>
      <c r="BT53" s="70"/>
      <c r="BU53" s="70"/>
      <c r="BV53" s="70"/>
      <c r="BW53" s="70"/>
      <c r="BX53" s="70"/>
      <c r="BY53" s="70"/>
      <c r="BZ53" s="70"/>
      <c r="CA53" s="70"/>
      <c r="CB53" s="70"/>
      <c r="CC53" s="70"/>
      <c r="CD53" s="2"/>
    </row>
    <row r="54" spans="11:82" ht="17.25" customHeight="1">
      <c r="K54" s="76"/>
      <c r="BS54" s="70"/>
      <c r="BT54" s="70"/>
      <c r="BU54" s="70"/>
      <c r="BV54" s="70"/>
      <c r="BW54" s="70"/>
      <c r="BX54" s="70"/>
      <c r="BY54" s="70"/>
      <c r="BZ54" s="70"/>
      <c r="CA54" s="70"/>
      <c r="CB54" s="70"/>
      <c r="CC54" s="70"/>
      <c r="CD54" s="2"/>
    </row>
    <row r="55" spans="11:82" ht="17.25" customHeight="1">
      <c r="K55" s="76"/>
      <c r="BS55" s="70"/>
      <c r="BT55" s="70"/>
      <c r="BU55" s="70"/>
      <c r="BV55" s="70"/>
      <c r="BW55" s="70"/>
      <c r="BX55" s="70"/>
      <c r="BY55" s="70"/>
      <c r="BZ55" s="70"/>
      <c r="CA55" s="70"/>
      <c r="CB55" s="70"/>
      <c r="CC55" s="70"/>
      <c r="CD55" s="2"/>
    </row>
    <row r="56" spans="11:82" ht="17.25" customHeight="1">
      <c r="K56" s="76"/>
      <c r="BS56" s="70"/>
      <c r="BT56" s="70"/>
      <c r="BU56" s="70"/>
      <c r="BV56" s="70"/>
      <c r="BW56" s="70"/>
      <c r="BX56" s="70"/>
      <c r="BY56" s="70"/>
      <c r="BZ56" s="70"/>
      <c r="CA56" s="70"/>
      <c r="CB56" s="70"/>
      <c r="CC56" s="70"/>
      <c r="CD56" s="2"/>
    </row>
    <row r="57" spans="11:82" ht="17.25" customHeight="1">
      <c r="K57" s="76"/>
      <c r="BS57" s="70"/>
      <c r="BT57" s="70"/>
      <c r="BU57" s="70"/>
      <c r="BV57" s="70"/>
      <c r="BW57" s="70"/>
      <c r="BX57" s="70"/>
      <c r="BY57" s="70"/>
      <c r="BZ57" s="70"/>
      <c r="CA57" s="70"/>
      <c r="CB57" s="70"/>
      <c r="CC57" s="70"/>
      <c r="CD57" s="2"/>
    </row>
    <row r="58" ht="17.25" customHeight="1">
      <c r="K58" s="76"/>
    </row>
  </sheetData>
  <sheetProtection selectLockedCells="1"/>
  <mergeCells count="115">
    <mergeCell ref="CL1:CO1"/>
    <mergeCell ref="CL2:CL5"/>
    <mergeCell ref="CM2:CM5"/>
    <mergeCell ref="CN2:CN5"/>
    <mergeCell ref="CO2:CO5"/>
    <mergeCell ref="BV2:BV5"/>
    <mergeCell ref="BW2:BW5"/>
    <mergeCell ref="BX2:BX5"/>
    <mergeCell ref="BY2:BY5"/>
    <mergeCell ref="CG1:CI1"/>
    <mergeCell ref="CG2:CG5"/>
    <mergeCell ref="CH2:CH5"/>
    <mergeCell ref="CI2:CI5"/>
    <mergeCell ref="BJ2:BJ5"/>
    <mergeCell ref="BK2:BK5"/>
    <mergeCell ref="BL2:BL5"/>
    <mergeCell ref="CC2:CC5"/>
    <mergeCell ref="CD2:CD5"/>
    <mergeCell ref="CE2:CE5"/>
    <mergeCell ref="BU2:BU5"/>
    <mergeCell ref="BM1:BO1"/>
    <mergeCell ref="BM2:BM5"/>
    <mergeCell ref="BN2:BN5"/>
    <mergeCell ref="BO2:BO5"/>
    <mergeCell ref="BA2:BA5"/>
    <mergeCell ref="BB2:BB5"/>
    <mergeCell ref="BC2:BC5"/>
    <mergeCell ref="BD1:BL1"/>
    <mergeCell ref="BD2:BD5"/>
    <mergeCell ref="BE2:BE5"/>
    <mergeCell ref="BF2:BF5"/>
    <mergeCell ref="BG2:BG5"/>
    <mergeCell ref="BH2:BH5"/>
    <mergeCell ref="BI2:BI5"/>
    <mergeCell ref="AT1:AU1"/>
    <mergeCell ref="AT2:AU2"/>
    <mergeCell ref="AT3:AT5"/>
    <mergeCell ref="AU3:AU5"/>
    <mergeCell ref="AV1:BC1"/>
    <mergeCell ref="AV2:AV5"/>
    <mergeCell ref="AW2:AW5"/>
    <mergeCell ref="AX2:AX5"/>
    <mergeCell ref="AY2:AY5"/>
    <mergeCell ref="AZ2:AZ5"/>
    <mergeCell ref="AI1:AO1"/>
    <mergeCell ref="AI2:AO2"/>
    <mergeCell ref="AI3:AI5"/>
    <mergeCell ref="AJ3:AJ5"/>
    <mergeCell ref="AK3:AK5"/>
    <mergeCell ref="AL3:AL5"/>
    <mergeCell ref="AM3:AM5"/>
    <mergeCell ref="AN3:AN5"/>
    <mergeCell ref="AO3:AO5"/>
    <mergeCell ref="AE1:AG1"/>
    <mergeCell ref="AE2:AG2"/>
    <mergeCell ref="AE3:AG3"/>
    <mergeCell ref="AE4:AE5"/>
    <mergeCell ref="AF4:AF5"/>
    <mergeCell ref="AG4:AG5"/>
    <mergeCell ref="AB1:AD1"/>
    <mergeCell ref="AB3:AD3"/>
    <mergeCell ref="AB4:AB5"/>
    <mergeCell ref="AC4:AC5"/>
    <mergeCell ref="AD4:AD5"/>
    <mergeCell ref="AB2:AD2"/>
    <mergeCell ref="B4:B5"/>
    <mergeCell ref="C4:C5"/>
    <mergeCell ref="D4:D5"/>
    <mergeCell ref="E2:E5"/>
    <mergeCell ref="Y1:AA1"/>
    <mergeCell ref="Y2:Y5"/>
    <mergeCell ref="Z2:Z5"/>
    <mergeCell ref="AA2:AA5"/>
    <mergeCell ref="P2:P5"/>
    <mergeCell ref="L1:M1"/>
    <mergeCell ref="W3:W5"/>
    <mergeCell ref="Q1:X1"/>
    <mergeCell ref="R2:U2"/>
    <mergeCell ref="R4:S4"/>
    <mergeCell ref="T4:U4"/>
    <mergeCell ref="R3:U3"/>
    <mergeCell ref="Q3:Q5"/>
    <mergeCell ref="X3:X5"/>
    <mergeCell ref="M4:M5"/>
    <mergeCell ref="N4:N5"/>
    <mergeCell ref="L2:M2"/>
    <mergeCell ref="N1:O1"/>
    <mergeCell ref="N2:O2"/>
    <mergeCell ref="V3:V5"/>
    <mergeCell ref="F2:F5"/>
    <mergeCell ref="G2:G5"/>
    <mergeCell ref="H2:H5"/>
    <mergeCell ref="I2:I5"/>
    <mergeCell ref="K2:K5"/>
    <mergeCell ref="L4:L5"/>
    <mergeCell ref="C1:D1"/>
    <mergeCell ref="C2:D2"/>
    <mergeCell ref="J2:J5"/>
    <mergeCell ref="AP1:AS1"/>
    <mergeCell ref="AP2:AS2"/>
    <mergeCell ref="AP3:AP5"/>
    <mergeCell ref="AQ3:AQ5"/>
    <mergeCell ref="AR3:AR5"/>
    <mergeCell ref="AS3:AS5"/>
    <mergeCell ref="O4:O5"/>
    <mergeCell ref="CK2:CK5"/>
    <mergeCell ref="AH2:AH5"/>
    <mergeCell ref="BZ2:BZ5"/>
    <mergeCell ref="CA2:CA5"/>
    <mergeCell ref="CB2:CB5"/>
    <mergeCell ref="BQ1:BQ5"/>
    <mergeCell ref="BR1:BR5"/>
    <mergeCell ref="BS1:CE1"/>
    <mergeCell ref="BS2:BS5"/>
    <mergeCell ref="BT2:BT5"/>
  </mergeCells>
  <printOptions horizontalCentered="1"/>
  <pageMargins left="0.25" right="0.25" top="0.75" bottom="0.75" header="0.5" footer="0.5"/>
  <pageSetup horizontalDpi="300" verticalDpi="300" orientation="landscape" scale="55" r:id="rId1"/>
  <headerFooter alignWithMargins="0">
    <oddHeader>&amp;CMiddlesex County 2016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xl/worksheets/sheet2.xml><?xml version="1.0" encoding="utf-8"?>
<worksheet xmlns="http://schemas.openxmlformats.org/spreadsheetml/2006/main" xmlns:r="http://schemas.openxmlformats.org/officeDocument/2006/relationships">
  <dimension ref="A1:L47"/>
  <sheetViews>
    <sheetView zoomScalePageLayoutView="0" workbookViewId="0" topLeftCell="A10">
      <selection activeCell="F37" sqref="F37"/>
    </sheetView>
  </sheetViews>
  <sheetFormatPr defaultColWidth="9.140625" defaultRowHeight="12.75"/>
  <cols>
    <col min="4" max="4" width="14.8515625" style="0" customWidth="1"/>
    <col min="5" max="5" width="13.8515625" style="0" customWidth="1"/>
    <col min="6" max="6" width="14.7109375" style="0" customWidth="1"/>
    <col min="8" max="8" width="16.00390625" style="0" bestFit="1" customWidth="1"/>
  </cols>
  <sheetData>
    <row r="1" spans="1:12" ht="18">
      <c r="A1" s="151" t="s">
        <v>173</v>
      </c>
      <c r="B1" s="151"/>
      <c r="C1" s="151"/>
      <c r="D1" s="151"/>
      <c r="E1" s="151"/>
      <c r="F1" s="151"/>
      <c r="G1" s="151"/>
      <c r="H1" s="151"/>
      <c r="I1" s="151"/>
      <c r="J1" s="151"/>
      <c r="K1" s="57"/>
      <c r="L1" s="57"/>
    </row>
    <row r="2" spans="1:10" ht="12.75">
      <c r="A2" s="151"/>
      <c r="B2" s="151"/>
      <c r="C2" s="151"/>
      <c r="D2" s="151"/>
      <c r="E2" s="151"/>
      <c r="F2" s="151"/>
      <c r="G2" s="151"/>
      <c r="H2" s="151"/>
      <c r="I2" s="151"/>
      <c r="J2" s="151"/>
    </row>
    <row r="4" spans="1:12" ht="33.75" customHeight="1">
      <c r="A4" s="152" t="s">
        <v>174</v>
      </c>
      <c r="B4" s="152"/>
      <c r="C4" s="152"/>
      <c r="D4" s="152"/>
      <c r="E4" s="152"/>
      <c r="F4" s="152"/>
      <c r="G4" s="58"/>
      <c r="H4" s="59"/>
      <c r="I4" s="58"/>
      <c r="J4" s="58"/>
      <c r="K4" s="58"/>
      <c r="L4" s="58"/>
    </row>
    <row r="5" spans="1:12" ht="12.75">
      <c r="A5" s="58"/>
      <c r="B5" s="58"/>
      <c r="C5" s="58"/>
      <c r="D5" s="58"/>
      <c r="E5" s="58"/>
      <c r="F5" s="58"/>
      <c r="G5" s="58"/>
      <c r="H5" s="60"/>
      <c r="I5" s="58"/>
      <c r="J5" s="58"/>
      <c r="K5" s="58"/>
      <c r="L5" s="58"/>
    </row>
    <row r="6" spans="1:12" ht="12.75">
      <c r="A6" s="153" t="s">
        <v>117</v>
      </c>
      <c r="B6" s="153"/>
      <c r="C6" s="153"/>
      <c r="D6" s="153"/>
      <c r="E6" s="153"/>
      <c r="F6" s="153"/>
      <c r="G6" s="58"/>
      <c r="H6" s="61">
        <f>'Abstract of Ratables'!Q32*100</f>
        <v>0</v>
      </c>
      <c r="I6" s="58"/>
      <c r="J6" s="58"/>
      <c r="K6" s="58"/>
      <c r="L6" s="58"/>
    </row>
    <row r="7" spans="1:12" ht="12.75">
      <c r="A7" s="58"/>
      <c r="B7" s="58"/>
      <c r="C7" s="58"/>
      <c r="D7" s="58"/>
      <c r="E7" s="58"/>
      <c r="F7" s="58"/>
      <c r="G7" s="58"/>
      <c r="H7" s="60"/>
      <c r="I7" s="58"/>
      <c r="J7" s="58"/>
      <c r="K7" s="58"/>
      <c r="L7" s="58"/>
    </row>
    <row r="8" spans="1:12" ht="12.75">
      <c r="A8" s="153" t="s">
        <v>175</v>
      </c>
      <c r="B8" s="153"/>
      <c r="C8" s="153"/>
      <c r="D8" s="153"/>
      <c r="E8" s="153"/>
      <c r="F8" s="153"/>
      <c r="G8" s="58"/>
      <c r="H8" s="62">
        <f>'Abstract of Ratables'!V31</f>
        <v>368963000</v>
      </c>
      <c r="I8" s="58"/>
      <c r="J8" s="58"/>
      <c r="K8" s="58"/>
      <c r="L8" s="58"/>
    </row>
    <row r="9" spans="1:12" ht="12.75">
      <c r="A9" s="58"/>
      <c r="B9" s="58"/>
      <c r="C9" s="58"/>
      <c r="D9" s="58"/>
      <c r="E9" s="58"/>
      <c r="F9" s="58"/>
      <c r="G9" s="58"/>
      <c r="H9" s="60"/>
      <c r="I9" s="58"/>
      <c r="J9" s="58"/>
      <c r="K9" s="58"/>
      <c r="L9" s="58"/>
    </row>
    <row r="10" spans="1:12" ht="12.75">
      <c r="A10" s="153" t="s">
        <v>176</v>
      </c>
      <c r="B10" s="153"/>
      <c r="C10" s="153"/>
      <c r="D10" s="153"/>
      <c r="E10" s="153"/>
      <c r="F10" s="153"/>
      <c r="G10" s="58"/>
      <c r="H10" s="63">
        <f>'Abstract of Ratables'!T31-'Abstract of Ratables'!U31+'Abstract of Ratables'!R31-'Abstract of Ratables'!S31</f>
        <v>2513908.6999999997</v>
      </c>
      <c r="I10" s="58"/>
      <c r="J10" s="58"/>
      <c r="K10" s="58"/>
      <c r="L10" s="58"/>
    </row>
    <row r="11" spans="1:12" ht="12.75">
      <c r="A11" s="58"/>
      <c r="B11" s="58"/>
      <c r="C11" s="58"/>
      <c r="D11" s="58"/>
      <c r="E11" s="58"/>
      <c r="F11" s="58"/>
      <c r="G11" s="58"/>
      <c r="H11" s="60"/>
      <c r="I11" s="58"/>
      <c r="J11" s="58"/>
      <c r="K11" s="58"/>
      <c r="L11" s="58"/>
    </row>
    <row r="12" spans="1:12" ht="12.75">
      <c r="A12" s="153" t="s">
        <v>177</v>
      </c>
      <c r="B12" s="153"/>
      <c r="C12" s="153"/>
      <c r="D12" s="153"/>
      <c r="E12" s="153"/>
      <c r="F12" s="153"/>
      <c r="G12" s="58"/>
      <c r="H12" s="60"/>
      <c r="I12" s="58"/>
      <c r="J12" s="58"/>
      <c r="K12" s="58"/>
      <c r="L12" s="58"/>
    </row>
    <row r="13" spans="1:12" ht="12.75">
      <c r="A13" s="153" t="s">
        <v>178</v>
      </c>
      <c r="B13" s="153"/>
      <c r="C13" s="153"/>
      <c r="D13" s="153"/>
      <c r="E13" s="153"/>
      <c r="F13" s="153"/>
      <c r="G13" s="58"/>
      <c r="H13" s="60"/>
      <c r="I13" s="58"/>
      <c r="J13" s="58"/>
      <c r="K13" s="58"/>
      <c r="L13" s="58"/>
    </row>
    <row r="14" spans="1:12" ht="12.75">
      <c r="A14" s="58"/>
      <c r="B14" s="58"/>
      <c r="C14" s="58"/>
      <c r="D14" s="58"/>
      <c r="E14" s="58"/>
      <c r="F14" s="58"/>
      <c r="G14" s="58"/>
      <c r="H14" s="60"/>
      <c r="I14" s="58"/>
      <c r="J14" s="58"/>
      <c r="K14" s="58"/>
      <c r="L14" s="58"/>
    </row>
    <row r="15" spans="1:12" ht="12.75">
      <c r="A15" s="153" t="s">
        <v>118</v>
      </c>
      <c r="B15" s="153"/>
      <c r="C15" s="153"/>
      <c r="D15" s="153"/>
      <c r="E15" s="153"/>
      <c r="F15" s="153"/>
      <c r="G15" s="58"/>
      <c r="H15" s="64"/>
      <c r="I15" s="58"/>
      <c r="J15" s="58"/>
      <c r="K15" s="58"/>
      <c r="L15" s="58"/>
    </row>
    <row r="16" spans="1:12" ht="12.75">
      <c r="A16" s="58"/>
      <c r="B16" s="58"/>
      <c r="C16" s="58"/>
      <c r="D16" s="58"/>
      <c r="E16" s="58"/>
      <c r="F16" s="58"/>
      <c r="G16" s="58"/>
      <c r="H16" s="60"/>
      <c r="I16" s="58"/>
      <c r="J16" s="58"/>
      <c r="K16" s="58"/>
      <c r="L16" s="58"/>
    </row>
    <row r="17" spans="1:9" ht="12.75">
      <c r="A17" s="153" t="s">
        <v>179</v>
      </c>
      <c r="B17" s="153"/>
      <c r="C17" s="153"/>
      <c r="D17" s="153"/>
      <c r="E17" s="153"/>
      <c r="F17" s="153"/>
      <c r="G17" s="58"/>
      <c r="H17" s="64"/>
      <c r="I17" s="58"/>
    </row>
    <row r="18" spans="1:9" ht="12.75">
      <c r="A18" s="58"/>
      <c r="B18" s="58"/>
      <c r="C18" s="58"/>
      <c r="D18" s="58"/>
      <c r="E18" s="58"/>
      <c r="F18" s="58"/>
      <c r="G18" s="58"/>
      <c r="H18" s="60"/>
      <c r="I18" s="58"/>
    </row>
    <row r="19" spans="1:9" ht="12.75">
      <c r="A19" s="153" t="s">
        <v>119</v>
      </c>
      <c r="B19" s="153"/>
      <c r="C19" s="153"/>
      <c r="D19" s="153"/>
      <c r="E19" s="153"/>
      <c r="F19" s="153"/>
      <c r="G19" s="58"/>
      <c r="H19" s="64"/>
      <c r="I19" s="58"/>
    </row>
    <row r="20" spans="1:9" ht="12.75">
      <c r="A20" s="58"/>
      <c r="B20" s="58"/>
      <c r="C20" s="58"/>
      <c r="D20" s="58"/>
      <c r="E20" s="58"/>
      <c r="F20" s="58"/>
      <c r="G20" s="58"/>
      <c r="H20" s="60"/>
      <c r="I20" s="58"/>
    </row>
    <row r="21" spans="1:9" ht="12.75">
      <c r="A21" s="153" t="s">
        <v>120</v>
      </c>
      <c r="B21" s="153"/>
      <c r="C21" s="153"/>
      <c r="D21" s="153"/>
      <c r="E21" s="153"/>
      <c r="F21" s="153"/>
      <c r="G21" s="58"/>
      <c r="H21" s="58"/>
      <c r="I21" s="58"/>
    </row>
    <row r="22" spans="8:9" ht="18.75">
      <c r="H22" s="154" t="s">
        <v>180</v>
      </c>
      <c r="I22" s="154"/>
    </row>
    <row r="23" spans="8:9" ht="12.75">
      <c r="H23" s="155" t="s">
        <v>181</v>
      </c>
      <c r="I23" s="155"/>
    </row>
    <row r="24" spans="8:9" ht="12.75">
      <c r="H24" s="65"/>
      <c r="I24" s="65"/>
    </row>
    <row r="25" spans="8:9" ht="18.75">
      <c r="H25" s="154" t="s">
        <v>180</v>
      </c>
      <c r="I25" s="154"/>
    </row>
    <row r="26" spans="8:9" ht="12.75">
      <c r="H26" s="155" t="s">
        <v>181</v>
      </c>
      <c r="I26" s="155"/>
    </row>
    <row r="27" spans="8:9" ht="12.75">
      <c r="H27" s="65"/>
      <c r="I27" s="65"/>
    </row>
    <row r="28" spans="8:9" ht="18.75">
      <c r="H28" s="154" t="s">
        <v>180</v>
      </c>
      <c r="I28" s="154"/>
    </row>
    <row r="29" spans="8:9" ht="12.75">
      <c r="H29" s="155" t="s">
        <v>181</v>
      </c>
      <c r="I29" s="155"/>
    </row>
    <row r="30" spans="8:9" ht="12.75">
      <c r="H30" s="65"/>
      <c r="I30" s="65"/>
    </row>
    <row r="31" spans="8:9" ht="18.75">
      <c r="H31" s="154" t="s">
        <v>180</v>
      </c>
      <c r="I31" s="154"/>
    </row>
    <row r="32" spans="8:9" ht="12.75">
      <c r="H32" s="155" t="s">
        <v>181</v>
      </c>
      <c r="I32" s="155"/>
    </row>
    <row r="33" spans="8:9" ht="12.75">
      <c r="H33" s="65"/>
      <c r="I33" s="65"/>
    </row>
    <row r="34" spans="8:9" ht="18.75">
      <c r="H34" s="156" t="s">
        <v>180</v>
      </c>
      <c r="I34" s="156"/>
    </row>
    <row r="35" spans="8:9" ht="12.75">
      <c r="H35" s="155" t="s">
        <v>181</v>
      </c>
      <c r="I35" s="155"/>
    </row>
    <row r="37" spans="8:9" ht="18.75">
      <c r="H37" s="154" t="s">
        <v>180</v>
      </c>
      <c r="I37" s="154"/>
    </row>
    <row r="38" spans="8:9" ht="12.75">
      <c r="H38" s="155" t="s">
        <v>181</v>
      </c>
      <c r="I38" s="155"/>
    </row>
    <row r="39" spans="1:3" ht="18.75">
      <c r="A39" t="s">
        <v>182</v>
      </c>
      <c r="B39" s="156" t="s">
        <v>180</v>
      </c>
      <c r="C39" s="156"/>
    </row>
    <row r="40" spans="2:9" ht="18.75">
      <c r="B40" s="155" t="s">
        <v>181</v>
      </c>
      <c r="C40" s="155"/>
      <c r="H40" s="154" t="s">
        <v>180</v>
      </c>
      <c r="I40" s="154"/>
    </row>
    <row r="41" spans="2:9" ht="12.75">
      <c r="B41" s="65"/>
      <c r="C41" s="65"/>
      <c r="H41" s="155" t="s">
        <v>181</v>
      </c>
      <c r="I41" s="155"/>
    </row>
    <row r="42" spans="2:9" ht="12.75">
      <c r="B42" s="65"/>
      <c r="C42" s="65"/>
      <c r="H42" s="65"/>
      <c r="I42" s="65"/>
    </row>
    <row r="44" spans="1:12" ht="27" customHeight="1">
      <c r="A44" s="158" t="s">
        <v>183</v>
      </c>
      <c r="B44" s="158"/>
      <c r="C44" s="158"/>
      <c r="D44" s="158"/>
      <c r="E44" s="158"/>
      <c r="F44" s="158"/>
      <c r="G44" s="158"/>
      <c r="H44" s="158"/>
      <c r="I44" s="158"/>
      <c r="J44" s="158"/>
      <c r="K44" s="66"/>
      <c r="L44" s="66"/>
    </row>
    <row r="45" spans="1:7" ht="18.75">
      <c r="A45" s="67"/>
      <c r="E45" s="156" t="s">
        <v>180</v>
      </c>
      <c r="F45" s="156"/>
      <c r="G45" s="156"/>
    </row>
    <row r="46" spans="5:7" ht="12.75">
      <c r="E46" s="155" t="s">
        <v>181</v>
      </c>
      <c r="F46" s="155"/>
      <c r="G46" s="155"/>
    </row>
    <row r="47" spans="5:7" ht="12.75">
      <c r="E47" s="157" t="s">
        <v>184</v>
      </c>
      <c r="F47" s="157"/>
      <c r="G47" s="157"/>
    </row>
  </sheetData>
  <sheetProtection/>
  <mergeCells count="31">
    <mergeCell ref="B40:C40"/>
    <mergeCell ref="H40:I40"/>
    <mergeCell ref="E47:G47"/>
    <mergeCell ref="H41:I41"/>
    <mergeCell ref="A44:J44"/>
    <mergeCell ref="E45:G45"/>
    <mergeCell ref="E46:G46"/>
    <mergeCell ref="H32:I32"/>
    <mergeCell ref="H34:I34"/>
    <mergeCell ref="H35:I35"/>
    <mergeCell ref="H37:I37"/>
    <mergeCell ref="H38:I38"/>
    <mergeCell ref="B39:C39"/>
    <mergeCell ref="H23:I23"/>
    <mergeCell ref="H25:I25"/>
    <mergeCell ref="H26:I26"/>
    <mergeCell ref="H28:I28"/>
    <mergeCell ref="H29:I29"/>
    <mergeCell ref="H31:I31"/>
    <mergeCell ref="A13:F13"/>
    <mergeCell ref="A15:F15"/>
    <mergeCell ref="A17:F17"/>
    <mergeCell ref="A19:F19"/>
    <mergeCell ref="A21:F21"/>
    <mergeCell ref="H22:I22"/>
    <mergeCell ref="A1:J2"/>
    <mergeCell ref="A4:F4"/>
    <mergeCell ref="A6:F6"/>
    <mergeCell ref="A8:F8"/>
    <mergeCell ref="A10:F10"/>
    <mergeCell ref="A12:F12"/>
  </mergeCells>
  <printOptions horizontalCentered="1"/>
  <pageMargins left="0.75" right="0.75" top="0.5" bottom="0.5" header="0.5" footer="0.5"/>
  <pageSetup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Middlesex Abstract of Ratables 2016</dc:title>
  <dc:subject>Middlesex Abstract of Ratables 2016</dc:subject>
  <dc:creator>NJ Taxation</dc:creator>
  <cp:keywords>Middlesex Abstract of Ratables, 2016</cp:keywords>
  <dc:description/>
  <cp:lastModifiedBy>Christopher Beitz, </cp:lastModifiedBy>
  <cp:lastPrinted>2017-03-13T17:07:13Z</cp:lastPrinted>
  <dcterms:created xsi:type="dcterms:W3CDTF">1998-11-12T18:24:45Z</dcterms:created>
  <dcterms:modified xsi:type="dcterms:W3CDTF">2017-04-10T16:30:17Z</dcterms:modified>
  <cp:category/>
  <cp:version/>
  <cp:contentType/>
  <cp:contentStatus/>
</cp:coreProperties>
</file>